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os\FORMACION\OneDrive - Universidade de Santiago de Compostela\USC\Erasmus\Presentations\"/>
    </mc:Choice>
  </mc:AlternateContent>
  <bookViews>
    <workbookView xWindow="10908" yWindow="-12" windowWidth="10740" windowHeight="10680" tabRatio="733" activeTab="5"/>
  </bookViews>
  <sheets>
    <sheet name="Revenue" sheetId="5" r:id="rId1"/>
    <sheet name="8020" sheetId="8" r:id="rId2"/>
    <sheet name="Internacional" sheetId="9" r:id="rId3"/>
    <sheet name="Seasonality" sheetId="7" r:id="rId4"/>
    <sheet name="Region" sheetId="14" r:id="rId5"/>
    <sheet name="Data" sheetId="1" r:id="rId6"/>
  </sheets>
  <definedNames>
    <definedName name="_xlnm._FilterDatabase" localSheetId="5" hidden="1">Data!$A$1:$H$4451</definedName>
  </definedNames>
  <calcPr calcId="162913"/>
</workbook>
</file>

<file path=xl/calcChain.xml><?xml version="1.0" encoding="utf-8"?>
<calcChain xmlns="http://schemas.openxmlformats.org/spreadsheetml/2006/main">
  <c r="B8" i="5" l="1"/>
  <c r="B7" i="5"/>
  <c r="C10" i="7"/>
  <c r="D10" i="7"/>
  <c r="E10" i="7"/>
  <c r="F10" i="7"/>
  <c r="G10" i="7"/>
  <c r="H10" i="7"/>
  <c r="I10" i="7"/>
  <c r="J10" i="7"/>
  <c r="K10" i="7"/>
  <c r="L10" i="7"/>
  <c r="M10" i="7"/>
  <c r="C9" i="7"/>
  <c r="D9" i="7"/>
  <c r="E9" i="7"/>
  <c r="F9" i="7"/>
  <c r="G9" i="7"/>
  <c r="H9" i="7"/>
  <c r="I9" i="7"/>
  <c r="J9" i="7"/>
  <c r="K9" i="7"/>
  <c r="L9" i="7"/>
  <c r="M9" i="7"/>
  <c r="B9" i="7"/>
  <c r="B10" i="7"/>
  <c r="G16" i="9"/>
  <c r="H7" i="9"/>
  <c r="H16" i="9"/>
  <c r="H6" i="9"/>
  <c r="I7" i="9"/>
  <c r="I16" i="9"/>
  <c r="J7" i="9"/>
  <c r="J16" i="9"/>
  <c r="K7" i="9"/>
  <c r="K16" i="9"/>
  <c r="L7" i="9"/>
  <c r="L16" i="9"/>
  <c r="G17" i="9"/>
  <c r="H8" i="9"/>
  <c r="H17" i="9"/>
  <c r="I8" i="9"/>
  <c r="I17" i="9"/>
  <c r="J8" i="9"/>
  <c r="J17" i="9"/>
  <c r="K8" i="9"/>
  <c r="K17" i="9"/>
  <c r="L8" i="9"/>
  <c r="L17" i="9"/>
  <c r="D7" i="9"/>
  <c r="G7" i="9"/>
  <c r="D8" i="9"/>
  <c r="G8" i="9"/>
  <c r="C8" i="9"/>
  <c r="AA415" i="8"/>
  <c r="H27" i="5"/>
  <c r="W415" i="8"/>
  <c r="G27" i="5"/>
  <c r="H25" i="5"/>
  <c r="H29" i="5"/>
  <c r="C8" i="5"/>
  <c r="H26" i="5"/>
  <c r="X413" i="8"/>
  <c r="W412" i="8"/>
  <c r="X414" i="8"/>
  <c r="B6" i="5"/>
  <c r="C7" i="5"/>
  <c r="G29" i="5"/>
  <c r="G25" i="5"/>
  <c r="H19" i="14"/>
  <c r="C2" i="14"/>
  <c r="F2" i="14"/>
  <c r="I2" i="14"/>
  <c r="N2" i="14"/>
  <c r="P2" i="14"/>
  <c r="R2" i="14"/>
  <c r="T2" i="14"/>
  <c r="AL2" i="14"/>
  <c r="C3" i="14"/>
  <c r="F3" i="14"/>
  <c r="I3" i="14"/>
  <c r="N3" i="14"/>
  <c r="P3" i="14"/>
  <c r="R3" i="14"/>
  <c r="T3" i="14"/>
  <c r="AG3" i="14"/>
  <c r="AH3" i="14"/>
  <c r="AI3" i="14"/>
  <c r="AJ3" i="14"/>
  <c r="AK3" i="14"/>
  <c r="AL3" i="14"/>
  <c r="C4" i="14"/>
  <c r="F4" i="14"/>
  <c r="I4" i="14"/>
  <c r="N4" i="14"/>
  <c r="P4" i="14"/>
  <c r="R4" i="14"/>
  <c r="T4" i="14"/>
  <c r="AG4" i="14"/>
  <c r="AH4" i="14"/>
  <c r="AI4" i="14"/>
  <c r="AJ4" i="14"/>
  <c r="AK4" i="14"/>
  <c r="AL4" i="14"/>
  <c r="C5" i="14"/>
  <c r="F5" i="14"/>
  <c r="I5" i="14"/>
  <c r="N5" i="14"/>
  <c r="P5" i="14"/>
  <c r="R5" i="14"/>
  <c r="T5" i="14"/>
  <c r="C6" i="14"/>
  <c r="F6" i="14"/>
  <c r="I6" i="14"/>
  <c r="N6" i="14"/>
  <c r="P6" i="14"/>
  <c r="R6" i="14"/>
  <c r="T6" i="14"/>
  <c r="C7" i="14"/>
  <c r="F7" i="14"/>
  <c r="I7" i="14"/>
  <c r="N7" i="14"/>
  <c r="P7" i="14"/>
  <c r="R7" i="14"/>
  <c r="T7" i="14"/>
  <c r="C8" i="14"/>
  <c r="F8" i="14"/>
  <c r="I8" i="14"/>
  <c r="N8" i="14"/>
  <c r="P8" i="14"/>
  <c r="R8" i="14"/>
  <c r="T8" i="14"/>
  <c r="AL8" i="14"/>
  <c r="C9" i="14"/>
  <c r="F9" i="14"/>
  <c r="I9" i="14"/>
  <c r="N9" i="14"/>
  <c r="P9" i="14"/>
  <c r="R9" i="14"/>
  <c r="T9" i="14"/>
  <c r="AG9" i="14"/>
  <c r="AH9" i="14"/>
  <c r="AI9" i="14"/>
  <c r="AJ9" i="14"/>
  <c r="AK9" i="14"/>
  <c r="AL9" i="14"/>
  <c r="C10" i="14"/>
  <c r="F10" i="14"/>
  <c r="I10" i="14"/>
  <c r="N10" i="14"/>
  <c r="P10" i="14"/>
  <c r="R10" i="14"/>
  <c r="T10" i="14"/>
  <c r="AG10" i="14"/>
  <c r="AH10" i="14"/>
  <c r="AI10" i="14"/>
  <c r="AJ10" i="14"/>
  <c r="AK10" i="14"/>
  <c r="AL10" i="14"/>
  <c r="C11" i="14"/>
  <c r="F11" i="14"/>
  <c r="I11" i="14"/>
  <c r="N11" i="14"/>
  <c r="P11" i="14"/>
  <c r="R11" i="14"/>
  <c r="T11" i="14"/>
  <c r="C12" i="14"/>
  <c r="F12" i="14"/>
  <c r="I12" i="14"/>
  <c r="C13" i="14"/>
  <c r="F13" i="14"/>
  <c r="I13" i="14"/>
  <c r="C14" i="14"/>
  <c r="F14" i="14"/>
  <c r="I14" i="14"/>
  <c r="AL14" i="14"/>
  <c r="C15" i="14"/>
  <c r="F15" i="14"/>
  <c r="I15" i="14"/>
  <c r="AG15" i="14"/>
  <c r="AH15" i="14"/>
  <c r="AI15" i="14"/>
  <c r="AJ15" i="14"/>
  <c r="AK15" i="14"/>
  <c r="AL15" i="14"/>
  <c r="C16" i="14"/>
  <c r="F16" i="14"/>
  <c r="I16" i="14"/>
  <c r="AG16" i="14"/>
  <c r="AH16" i="14"/>
  <c r="AI16" i="14"/>
  <c r="AJ16" i="14"/>
  <c r="AK16" i="14"/>
  <c r="AL16" i="14"/>
  <c r="C17" i="14"/>
  <c r="F17" i="14"/>
  <c r="I17" i="14"/>
  <c r="C18" i="14"/>
  <c r="F18" i="14"/>
  <c r="C19" i="14"/>
  <c r="F19" i="14"/>
  <c r="I19" i="14"/>
  <c r="A23" i="14"/>
  <c r="B23" i="14"/>
  <c r="C23" i="14"/>
  <c r="A24" i="14"/>
  <c r="B24" i="14"/>
  <c r="C24" i="14"/>
  <c r="A25" i="14"/>
  <c r="B25" i="14"/>
  <c r="C25" i="14"/>
  <c r="A26" i="14"/>
  <c r="B26" i="14"/>
  <c r="C26" i="14"/>
  <c r="A27" i="14"/>
  <c r="B27" i="14"/>
  <c r="C27" i="14"/>
  <c r="A28" i="14"/>
  <c r="B28" i="14"/>
  <c r="C28" i="14"/>
  <c r="A29" i="14"/>
  <c r="B29" i="14"/>
  <c r="C29" i="14"/>
  <c r="A30" i="14"/>
  <c r="B30" i="14"/>
  <c r="C30" i="14"/>
  <c r="A31" i="14"/>
  <c r="B31" i="14"/>
  <c r="C31" i="14"/>
  <c r="A32" i="14"/>
  <c r="B32" i="14"/>
  <c r="C32" i="14"/>
  <c r="B33" i="14"/>
  <c r="C33" i="14"/>
  <c r="A32" i="7"/>
  <c r="B32" i="7"/>
  <c r="C32" i="7"/>
  <c r="D32" i="7"/>
  <c r="E32" i="7"/>
  <c r="F32" i="7"/>
  <c r="G32" i="7"/>
  <c r="H32" i="7"/>
  <c r="I32" i="7"/>
  <c r="J32" i="7"/>
  <c r="K32" i="7"/>
  <c r="L32" i="7"/>
  <c r="M32" i="7"/>
  <c r="B36" i="7"/>
  <c r="C36" i="7"/>
  <c r="D36" i="7"/>
  <c r="E36" i="7"/>
  <c r="F36" i="7"/>
  <c r="G36" i="7"/>
  <c r="H36" i="7"/>
  <c r="I36" i="7"/>
  <c r="J36" i="7"/>
  <c r="K36" i="7"/>
  <c r="L36" i="7"/>
  <c r="M36" i="7"/>
  <c r="B37" i="7"/>
  <c r="C37" i="7"/>
  <c r="D37" i="7"/>
  <c r="E37" i="7"/>
  <c r="F37" i="7"/>
  <c r="G37" i="7"/>
  <c r="H37" i="7"/>
  <c r="I37" i="7"/>
  <c r="J37" i="7"/>
  <c r="K37" i="7"/>
  <c r="L37" i="7"/>
  <c r="M37" i="7"/>
  <c r="H2" i="9"/>
  <c r="C2" i="9"/>
  <c r="F2" i="9"/>
  <c r="H3" i="9"/>
  <c r="C3" i="9"/>
  <c r="D3" i="9"/>
  <c r="F3" i="9"/>
  <c r="G3" i="9"/>
  <c r="I3" i="9"/>
  <c r="J3" i="9"/>
  <c r="K3" i="9"/>
  <c r="L3" i="9"/>
  <c r="H4" i="9"/>
  <c r="C4" i="9"/>
  <c r="D4" i="9"/>
  <c r="F4" i="9"/>
  <c r="G4" i="9"/>
  <c r="I4" i="9"/>
  <c r="J4" i="9"/>
  <c r="K4" i="9"/>
  <c r="L4" i="9"/>
  <c r="H5" i="9"/>
  <c r="C5" i="9"/>
  <c r="D5" i="9"/>
  <c r="F5" i="9"/>
  <c r="G5" i="9"/>
  <c r="I5" i="9"/>
  <c r="J5" i="9"/>
  <c r="K5" i="9"/>
  <c r="L5" i="9"/>
  <c r="C6" i="9"/>
  <c r="D6" i="9"/>
  <c r="F6" i="9"/>
  <c r="G6" i="9"/>
  <c r="I6" i="9"/>
  <c r="J6" i="9"/>
  <c r="K6" i="9"/>
  <c r="L6" i="9"/>
  <c r="G10" i="9"/>
  <c r="H10" i="9"/>
  <c r="I10" i="9"/>
  <c r="J10" i="9"/>
  <c r="K10" i="9"/>
  <c r="L10" i="9"/>
  <c r="G11" i="9"/>
  <c r="H11" i="9"/>
  <c r="G12" i="9"/>
  <c r="H12" i="9"/>
  <c r="I12" i="9"/>
  <c r="J12" i="9"/>
  <c r="K12" i="9"/>
  <c r="L12" i="9"/>
  <c r="G13" i="9"/>
  <c r="H13" i="9"/>
  <c r="I13" i="9"/>
  <c r="J13" i="9"/>
  <c r="K13" i="9"/>
  <c r="L13" i="9"/>
  <c r="G14" i="9"/>
  <c r="H14" i="9"/>
  <c r="I14" i="9"/>
  <c r="J14" i="9"/>
  <c r="K14" i="9"/>
  <c r="L14" i="9"/>
  <c r="G15" i="9"/>
  <c r="H15" i="9"/>
  <c r="I15" i="9"/>
  <c r="J15" i="9"/>
  <c r="K15" i="9"/>
  <c r="L15" i="9"/>
  <c r="AF2" i="8"/>
  <c r="AG2" i="8"/>
  <c r="AF3" i="8"/>
  <c r="AG3" i="8"/>
  <c r="AF4" i="8"/>
  <c r="AG4" i="8"/>
  <c r="BA4" i="8"/>
  <c r="BB4" i="8"/>
  <c r="BC4" i="8"/>
  <c r="BD4" i="8"/>
  <c r="BE4" i="8"/>
  <c r="BF4" i="8"/>
  <c r="AF5" i="8"/>
  <c r="AG5" i="8"/>
  <c r="BA5" i="8"/>
  <c r="BB5" i="8"/>
  <c r="BC5" i="8"/>
  <c r="BD5" i="8"/>
  <c r="BE5" i="8"/>
  <c r="BF5" i="8"/>
  <c r="AF6" i="8"/>
  <c r="AG6" i="8"/>
  <c r="AF7" i="8"/>
  <c r="AG7" i="8"/>
  <c r="AF8" i="8"/>
  <c r="AG8" i="8"/>
  <c r="AF9" i="8"/>
  <c r="AG9" i="8"/>
  <c r="AF10" i="8"/>
  <c r="AG10" i="8"/>
  <c r="AF11" i="8"/>
  <c r="AG11" i="8"/>
  <c r="AF12" i="8"/>
  <c r="AG12" i="8"/>
  <c r="AF13" i="8"/>
  <c r="AG13" i="8"/>
  <c r="AF14" i="8"/>
  <c r="AG14" i="8"/>
  <c r="AF15" i="8"/>
  <c r="AG15" i="8"/>
  <c r="AF16" i="8"/>
  <c r="AG16" i="8"/>
  <c r="AF17" i="8"/>
  <c r="AG17" i="8"/>
  <c r="AF18" i="8"/>
  <c r="AG18" i="8"/>
  <c r="AF19" i="8"/>
  <c r="AG19" i="8"/>
  <c r="AF20" i="8"/>
  <c r="AG20" i="8"/>
  <c r="AF21" i="8"/>
  <c r="AG21" i="8"/>
  <c r="AF22" i="8"/>
  <c r="AG22" i="8"/>
  <c r="AF23" i="8"/>
  <c r="AG23" i="8"/>
  <c r="AF24" i="8"/>
  <c r="AG24" i="8"/>
  <c r="AF25" i="8"/>
  <c r="AG25" i="8"/>
  <c r="AF26" i="8"/>
  <c r="AG26" i="8"/>
  <c r="AF27" i="8"/>
  <c r="AG27" i="8"/>
  <c r="AF28" i="8"/>
  <c r="AG28" i="8"/>
  <c r="AF29" i="8"/>
  <c r="AG29" i="8"/>
  <c r="AF30" i="8"/>
  <c r="AG30" i="8"/>
  <c r="AF31" i="8"/>
  <c r="AG31" i="8"/>
  <c r="AF32" i="8"/>
  <c r="AG32" i="8"/>
  <c r="AF33" i="8"/>
  <c r="AG33" i="8"/>
  <c r="AF34" i="8"/>
  <c r="AG34" i="8"/>
  <c r="AF35" i="8"/>
  <c r="AG35" i="8"/>
  <c r="AF36" i="8"/>
  <c r="AG36" i="8"/>
  <c r="AF37" i="8"/>
  <c r="AG37" i="8"/>
  <c r="AF38" i="8"/>
  <c r="AG38" i="8"/>
  <c r="AF39" i="8"/>
  <c r="AG39" i="8"/>
  <c r="AF40" i="8"/>
  <c r="AG40" i="8"/>
  <c r="AF41" i="8"/>
  <c r="AG41" i="8"/>
  <c r="AF42" i="8"/>
  <c r="AG42" i="8"/>
  <c r="AF43" i="8"/>
  <c r="AG43" i="8"/>
  <c r="AF44" i="8"/>
  <c r="AG44" i="8"/>
  <c r="AF45" i="8"/>
  <c r="AG45" i="8"/>
  <c r="AF46" i="8"/>
  <c r="AG46" i="8"/>
  <c r="AF47" i="8"/>
  <c r="AG47" i="8"/>
  <c r="AF48" i="8"/>
  <c r="AG48" i="8"/>
  <c r="AF49" i="8"/>
  <c r="AG49" i="8"/>
  <c r="AF50" i="8"/>
  <c r="AG50" i="8"/>
  <c r="AF51" i="8"/>
  <c r="AG51" i="8"/>
  <c r="AF52" i="8"/>
  <c r="AG52" i="8"/>
  <c r="AF53" i="8"/>
  <c r="AG53" i="8"/>
  <c r="AF54" i="8"/>
  <c r="AG54" i="8"/>
  <c r="AF55" i="8"/>
  <c r="AG55" i="8"/>
  <c r="AF56" i="8"/>
  <c r="AG56" i="8"/>
  <c r="AF57" i="8"/>
  <c r="AG57" i="8"/>
  <c r="AF58" i="8"/>
  <c r="AG58" i="8"/>
  <c r="AF59" i="8"/>
  <c r="AG59" i="8"/>
  <c r="AF60" i="8"/>
  <c r="AG60" i="8"/>
  <c r="AF61" i="8"/>
  <c r="AG61" i="8"/>
  <c r="AF62" i="8"/>
  <c r="AG62" i="8"/>
  <c r="AF63" i="8"/>
  <c r="AG63" i="8"/>
  <c r="AF64" i="8"/>
  <c r="AG64" i="8"/>
  <c r="AF65" i="8"/>
  <c r="AG65" i="8"/>
  <c r="AF66" i="8"/>
  <c r="AG66" i="8"/>
  <c r="AF67" i="8"/>
  <c r="AG67" i="8"/>
  <c r="AF68" i="8"/>
  <c r="AG68" i="8"/>
  <c r="AF69" i="8"/>
  <c r="AG69" i="8"/>
  <c r="AF70" i="8"/>
  <c r="AG70" i="8"/>
  <c r="AF71" i="8"/>
  <c r="AG71" i="8"/>
  <c r="AF72" i="8"/>
  <c r="AG72" i="8"/>
  <c r="AF73" i="8"/>
  <c r="AG73" i="8"/>
  <c r="AF74" i="8"/>
  <c r="AG74" i="8"/>
  <c r="AF75" i="8"/>
  <c r="AG75" i="8"/>
  <c r="AF76" i="8"/>
  <c r="AG76" i="8"/>
  <c r="AF77" i="8"/>
  <c r="AG77" i="8"/>
  <c r="AF78" i="8"/>
  <c r="AG78" i="8"/>
  <c r="AF79" i="8"/>
  <c r="AG79" i="8"/>
  <c r="AF80" i="8"/>
  <c r="AG80" i="8"/>
  <c r="AF81" i="8"/>
  <c r="AG81" i="8"/>
  <c r="AF82" i="8"/>
  <c r="AG82" i="8"/>
  <c r="AF83" i="8"/>
  <c r="AG83" i="8"/>
  <c r="AF84" i="8"/>
  <c r="AG84" i="8"/>
  <c r="AF85" i="8"/>
  <c r="AG85" i="8"/>
  <c r="AF86" i="8"/>
  <c r="AG86" i="8"/>
  <c r="AF87" i="8"/>
  <c r="AG87" i="8"/>
  <c r="AF88" i="8"/>
  <c r="AG88" i="8"/>
  <c r="AF89" i="8"/>
  <c r="AG89" i="8"/>
  <c r="AF90" i="8"/>
  <c r="AG90" i="8"/>
  <c r="AF91" i="8"/>
  <c r="AG91" i="8"/>
  <c r="AF92" i="8"/>
  <c r="AG92" i="8"/>
  <c r="AF93" i="8"/>
  <c r="AG93" i="8"/>
  <c r="AF94" i="8"/>
  <c r="AG94" i="8"/>
  <c r="AF95" i="8"/>
  <c r="AG95" i="8"/>
  <c r="AF96" i="8"/>
  <c r="AG96" i="8"/>
  <c r="AF97" i="8"/>
  <c r="AG97" i="8"/>
  <c r="AF98" i="8"/>
  <c r="AG98" i="8"/>
  <c r="AF99" i="8"/>
  <c r="AG99" i="8"/>
  <c r="AF100" i="8"/>
  <c r="AG100" i="8"/>
  <c r="AF101" i="8"/>
  <c r="AG101" i="8"/>
  <c r="AF102" i="8"/>
  <c r="AG102" i="8"/>
  <c r="AF103" i="8"/>
  <c r="AG103" i="8"/>
  <c r="AF104" i="8"/>
  <c r="AG104" i="8"/>
  <c r="AF105" i="8"/>
  <c r="AG105" i="8"/>
  <c r="AF106" i="8"/>
  <c r="AG106" i="8"/>
  <c r="AF107" i="8"/>
  <c r="AG107" i="8"/>
  <c r="AF108" i="8"/>
  <c r="AG108" i="8"/>
  <c r="AF109" i="8"/>
  <c r="AG109" i="8"/>
  <c r="AF110" i="8"/>
  <c r="AG110" i="8"/>
  <c r="AF111" i="8"/>
  <c r="AG111" i="8"/>
  <c r="AF112" i="8"/>
  <c r="AG112" i="8"/>
  <c r="AF113" i="8"/>
  <c r="AG113" i="8"/>
  <c r="AF114" i="8"/>
  <c r="AG114" i="8"/>
  <c r="AF115" i="8"/>
  <c r="AG115" i="8"/>
  <c r="AF116" i="8"/>
  <c r="AG116" i="8"/>
  <c r="AF117" i="8"/>
  <c r="AG117" i="8"/>
  <c r="AF118" i="8"/>
  <c r="AG118" i="8"/>
  <c r="AF119" i="8"/>
  <c r="AG119" i="8"/>
  <c r="AF120" i="8"/>
  <c r="AG120" i="8"/>
  <c r="AF121" i="8"/>
  <c r="AG121" i="8"/>
  <c r="AF122" i="8"/>
  <c r="AG122" i="8"/>
  <c r="AF123" i="8"/>
  <c r="AG123" i="8"/>
  <c r="AF124" i="8"/>
  <c r="AG124" i="8"/>
  <c r="AF125" i="8"/>
  <c r="AG125" i="8"/>
  <c r="AF126" i="8"/>
  <c r="AG126" i="8"/>
  <c r="AF127" i="8"/>
  <c r="AG127" i="8"/>
  <c r="AF128" i="8"/>
  <c r="AG128" i="8"/>
  <c r="AF129" i="8"/>
  <c r="AG129" i="8"/>
  <c r="AF130" i="8"/>
  <c r="AG130" i="8"/>
  <c r="AF131" i="8"/>
  <c r="AG131" i="8"/>
  <c r="AF132" i="8"/>
  <c r="AG132" i="8"/>
  <c r="AF133" i="8"/>
  <c r="AG133" i="8"/>
  <c r="AF134" i="8"/>
  <c r="AG134" i="8"/>
  <c r="AF135" i="8"/>
  <c r="AG135" i="8"/>
  <c r="AF136" i="8"/>
  <c r="AG136" i="8"/>
  <c r="AF137" i="8"/>
  <c r="AG137" i="8"/>
  <c r="AF138" i="8"/>
  <c r="AG138" i="8"/>
  <c r="AF139" i="8"/>
  <c r="AG139" i="8"/>
  <c r="AF140" i="8"/>
  <c r="AG140" i="8"/>
  <c r="AF141" i="8"/>
  <c r="AG141" i="8"/>
  <c r="AF142" i="8"/>
  <c r="AG142" i="8"/>
  <c r="AF143" i="8"/>
  <c r="AG143" i="8"/>
  <c r="AF144" i="8"/>
  <c r="AG144" i="8"/>
  <c r="AF145" i="8"/>
  <c r="AG145" i="8"/>
  <c r="AF146" i="8"/>
  <c r="AG146" i="8"/>
  <c r="AF147" i="8"/>
  <c r="AG147" i="8"/>
  <c r="AF148" i="8"/>
  <c r="AG148" i="8"/>
  <c r="AF149" i="8"/>
  <c r="AG149" i="8"/>
  <c r="AF150" i="8"/>
  <c r="AG150" i="8"/>
  <c r="AF151" i="8"/>
  <c r="AG151" i="8"/>
  <c r="AF152" i="8"/>
  <c r="AG152" i="8"/>
  <c r="AF153" i="8"/>
  <c r="AG153" i="8"/>
  <c r="AF154" i="8"/>
  <c r="AG154" i="8"/>
  <c r="AF155" i="8"/>
  <c r="AG155" i="8"/>
  <c r="AF156" i="8"/>
  <c r="AG156" i="8"/>
  <c r="AF157" i="8"/>
  <c r="AG157" i="8"/>
  <c r="AF158" i="8"/>
  <c r="AG158" i="8"/>
  <c r="AF159" i="8"/>
  <c r="AG159" i="8"/>
  <c r="AF160" i="8"/>
  <c r="AG160" i="8"/>
  <c r="AF161" i="8"/>
  <c r="AG161" i="8"/>
  <c r="AF162" i="8"/>
  <c r="AG162" i="8"/>
  <c r="AF163" i="8"/>
  <c r="AG163" i="8"/>
  <c r="AF164" i="8"/>
  <c r="AG164" i="8"/>
  <c r="AF165" i="8"/>
  <c r="AG165" i="8"/>
  <c r="AF166" i="8"/>
  <c r="AG166" i="8"/>
  <c r="AF167" i="8"/>
  <c r="AG167" i="8"/>
  <c r="AF168" i="8"/>
  <c r="AG168" i="8"/>
  <c r="AF169" i="8"/>
  <c r="AG169" i="8"/>
  <c r="AF170" i="8"/>
  <c r="AG170" i="8"/>
  <c r="AF171" i="8"/>
  <c r="AG171" i="8"/>
  <c r="AF172" i="8"/>
  <c r="AG172" i="8"/>
  <c r="AF173" i="8"/>
  <c r="AG173" i="8"/>
  <c r="AF174" i="8"/>
  <c r="AG174" i="8"/>
  <c r="AF175" i="8"/>
  <c r="AG175" i="8"/>
  <c r="AF176" i="8"/>
  <c r="AG176" i="8"/>
  <c r="AF177" i="8"/>
  <c r="AG177" i="8"/>
  <c r="AF178" i="8"/>
  <c r="AG178" i="8"/>
  <c r="AF179" i="8"/>
  <c r="AG179" i="8"/>
  <c r="AF180" i="8"/>
  <c r="AG180" i="8"/>
  <c r="AF181" i="8"/>
  <c r="AG181" i="8"/>
  <c r="AF182" i="8"/>
  <c r="AG182" i="8"/>
  <c r="AF183" i="8"/>
  <c r="AG183" i="8"/>
  <c r="AF184" i="8"/>
  <c r="AG184" i="8"/>
  <c r="AF185" i="8"/>
  <c r="AG185" i="8"/>
  <c r="AF186" i="8"/>
  <c r="AG186" i="8"/>
  <c r="AF187" i="8"/>
  <c r="AG187" i="8"/>
  <c r="AF188" i="8"/>
  <c r="AG188" i="8"/>
  <c r="AF189" i="8"/>
  <c r="AG189" i="8"/>
  <c r="AF190" i="8"/>
  <c r="AG190" i="8"/>
  <c r="AF191" i="8"/>
  <c r="AG191" i="8"/>
  <c r="AF192" i="8"/>
  <c r="AG192" i="8"/>
  <c r="AF193" i="8"/>
  <c r="AG193" i="8"/>
  <c r="AF194" i="8"/>
  <c r="AG194" i="8"/>
  <c r="AF195" i="8"/>
  <c r="AG195" i="8"/>
  <c r="AF196" i="8"/>
  <c r="AG196" i="8"/>
  <c r="AF197" i="8"/>
  <c r="AG197" i="8"/>
  <c r="AF198" i="8"/>
  <c r="AG198" i="8"/>
  <c r="AF199" i="8"/>
  <c r="AG199" i="8"/>
  <c r="AF200" i="8"/>
  <c r="AG200" i="8"/>
  <c r="AF201" i="8"/>
  <c r="AG201" i="8"/>
  <c r="AF202" i="8"/>
  <c r="AG202" i="8"/>
  <c r="AF203" i="8"/>
  <c r="AG203" i="8"/>
  <c r="AF204" i="8"/>
  <c r="AG204" i="8"/>
  <c r="AF205" i="8"/>
  <c r="AG205" i="8"/>
  <c r="AF206" i="8"/>
  <c r="AG206" i="8"/>
  <c r="AF207" i="8"/>
  <c r="AG207" i="8"/>
  <c r="AF208" i="8"/>
  <c r="AG208" i="8"/>
  <c r="AF209" i="8"/>
  <c r="AG209" i="8"/>
  <c r="AF210" i="8"/>
  <c r="AG210" i="8"/>
  <c r="AF211" i="8"/>
  <c r="AG211" i="8"/>
  <c r="AF212" i="8"/>
  <c r="AG212" i="8"/>
  <c r="AF213" i="8"/>
  <c r="AG213" i="8"/>
  <c r="AF214" i="8"/>
  <c r="AG214" i="8"/>
  <c r="C215" i="8"/>
  <c r="AF215" i="8"/>
  <c r="AG215" i="8"/>
  <c r="D216" i="8"/>
  <c r="AF216" i="8"/>
  <c r="AG216" i="8"/>
  <c r="D217" i="8"/>
  <c r="AF217" i="8"/>
  <c r="AG217" i="8"/>
  <c r="C218" i="8"/>
  <c r="AF218" i="8"/>
  <c r="AG218" i="8"/>
  <c r="AF219" i="8"/>
  <c r="AG219" i="8"/>
  <c r="AF220" i="8"/>
  <c r="AG220" i="8"/>
  <c r="AF221" i="8"/>
  <c r="AG221" i="8"/>
  <c r="AF222" i="8"/>
  <c r="AG222" i="8"/>
  <c r="AF223" i="8"/>
  <c r="AG223" i="8"/>
  <c r="AF224" i="8"/>
  <c r="AG224" i="8"/>
  <c r="AF225" i="8"/>
  <c r="AG225" i="8"/>
  <c r="AF226" i="8"/>
  <c r="AG226" i="8"/>
  <c r="AF227" i="8"/>
  <c r="AG227" i="8"/>
  <c r="AF228" i="8"/>
  <c r="AG228" i="8"/>
  <c r="AF229" i="8"/>
  <c r="AG229" i="8"/>
  <c r="AF230" i="8"/>
  <c r="AG230" i="8"/>
  <c r="AF231" i="8"/>
  <c r="AG231" i="8"/>
  <c r="AF232" i="8"/>
  <c r="AG232" i="8"/>
  <c r="AF233" i="8"/>
  <c r="AG233" i="8"/>
  <c r="AF234" i="8"/>
  <c r="AG234" i="8"/>
  <c r="AF235" i="8"/>
  <c r="AG235" i="8"/>
  <c r="AF236" i="8"/>
  <c r="AG236" i="8"/>
  <c r="AF237" i="8"/>
  <c r="AG237" i="8"/>
  <c r="AF238" i="8"/>
  <c r="AG238" i="8"/>
  <c r="AF239" i="8"/>
  <c r="AG239" i="8"/>
  <c r="AF240" i="8"/>
  <c r="AG240" i="8"/>
  <c r="AF241" i="8"/>
  <c r="AG241" i="8"/>
  <c r="AF242" i="8"/>
  <c r="AG242" i="8"/>
  <c r="AF243" i="8"/>
  <c r="AG243" i="8"/>
  <c r="AF244" i="8"/>
  <c r="AG244" i="8"/>
  <c r="G245" i="8"/>
  <c r="AF245" i="8"/>
  <c r="AG245" i="8"/>
  <c r="H246" i="8"/>
  <c r="AF246" i="8"/>
  <c r="AG246" i="8"/>
  <c r="H247" i="8"/>
  <c r="AF247" i="8"/>
  <c r="AG247" i="8"/>
  <c r="G248" i="8"/>
  <c r="AF248" i="8"/>
  <c r="AG248" i="8"/>
  <c r="AF249" i="8"/>
  <c r="AG249" i="8"/>
  <c r="AF250" i="8"/>
  <c r="AG250" i="8"/>
  <c r="AF251" i="8"/>
  <c r="AG251" i="8"/>
  <c r="AF252" i="8"/>
  <c r="AG252" i="8"/>
  <c r="AF253" i="8"/>
  <c r="AG253" i="8"/>
  <c r="AF254" i="8"/>
  <c r="AG254" i="8"/>
  <c r="AF255" i="8"/>
  <c r="AG255" i="8"/>
  <c r="AF256" i="8"/>
  <c r="AG256" i="8"/>
  <c r="AF257" i="8"/>
  <c r="AG257" i="8"/>
  <c r="AF258" i="8"/>
  <c r="AG258" i="8"/>
  <c r="AF259" i="8"/>
  <c r="AG259" i="8"/>
  <c r="AF260" i="8"/>
  <c r="AG260" i="8"/>
  <c r="AF261" i="8"/>
  <c r="AG261" i="8"/>
  <c r="AF262" i="8"/>
  <c r="AG262" i="8"/>
  <c r="AF263" i="8"/>
  <c r="AG263" i="8"/>
  <c r="AF264" i="8"/>
  <c r="AG264" i="8"/>
  <c r="AF265" i="8"/>
  <c r="AG265" i="8"/>
  <c r="AF266" i="8"/>
  <c r="AG266" i="8"/>
  <c r="AF267" i="8"/>
  <c r="AG267" i="8"/>
  <c r="AF268" i="8"/>
  <c r="AG268" i="8"/>
  <c r="AF269" i="8"/>
  <c r="AG269" i="8"/>
  <c r="AF270" i="8"/>
  <c r="AG270" i="8"/>
  <c r="AF271" i="8"/>
  <c r="AG271" i="8"/>
  <c r="AF272" i="8"/>
  <c r="AG272" i="8"/>
  <c r="AF273" i="8"/>
  <c r="AG273" i="8"/>
  <c r="AF274" i="8"/>
  <c r="AG274" i="8"/>
  <c r="AF275" i="8"/>
  <c r="AG275" i="8"/>
  <c r="AF276" i="8"/>
  <c r="AG276" i="8"/>
  <c r="AF277" i="8"/>
  <c r="AG277" i="8"/>
  <c r="AF278" i="8"/>
  <c r="AG278" i="8"/>
  <c r="AF279" i="8"/>
  <c r="AG279" i="8"/>
  <c r="AF280" i="8"/>
  <c r="AG280" i="8"/>
  <c r="AF281" i="8"/>
  <c r="AG281" i="8"/>
  <c r="AF282" i="8"/>
  <c r="AG282" i="8"/>
  <c r="AF283" i="8"/>
  <c r="AG283" i="8"/>
  <c r="AF284" i="8"/>
  <c r="AG284" i="8"/>
  <c r="K306" i="8"/>
  <c r="L307" i="8"/>
  <c r="L308" i="8"/>
  <c r="K309" i="8"/>
  <c r="O332" i="8"/>
  <c r="P333" i="8"/>
  <c r="P334" i="8"/>
  <c r="S334" i="8"/>
  <c r="O335" i="8"/>
  <c r="T335" i="8"/>
  <c r="T336" i="8"/>
  <c r="S337" i="8"/>
  <c r="B2" i="5"/>
  <c r="B3" i="5"/>
  <c r="C3" i="5"/>
  <c r="B4" i="5"/>
  <c r="C4" i="5"/>
  <c r="B5" i="5"/>
  <c r="C5" i="5"/>
  <c r="C6" i="5"/>
  <c r="B25" i="5"/>
  <c r="C25" i="5"/>
  <c r="D25" i="5"/>
  <c r="E25" i="5"/>
  <c r="F25" i="5"/>
  <c r="C26" i="5"/>
  <c r="D26" i="5"/>
  <c r="E26" i="5"/>
  <c r="F26" i="5"/>
  <c r="B27" i="5"/>
  <c r="C27" i="5"/>
  <c r="D27" i="5"/>
  <c r="E27" i="5"/>
  <c r="F27" i="5"/>
  <c r="F28" i="5"/>
  <c r="B29" i="5"/>
  <c r="C29" i="5"/>
  <c r="D29" i="5"/>
  <c r="E29" i="5"/>
  <c r="F29" i="5"/>
  <c r="G26" i="5"/>
  <c r="F7" i="9"/>
  <c r="C7" i="9"/>
  <c r="F8" i="9"/>
  <c r="D28" i="5"/>
  <c r="E28" i="5"/>
  <c r="C28" i="5"/>
  <c r="G28" i="5"/>
  <c r="H28" i="5"/>
</calcChain>
</file>

<file path=xl/sharedStrings.xml><?xml version="1.0" encoding="utf-8"?>
<sst xmlns="http://schemas.openxmlformats.org/spreadsheetml/2006/main" count="26648" uniqueCount="3804">
  <si>
    <t>Años</t>
  </si>
  <si>
    <t>Euros</t>
  </si>
  <si>
    <t>2003</t>
  </si>
  <si>
    <t>2004</t>
  </si>
  <si>
    <t>2005</t>
  </si>
  <si>
    <t>2006</t>
  </si>
  <si>
    <t>2007</t>
  </si>
  <si>
    <t>2008</t>
  </si>
  <si>
    <t>2009</t>
  </si>
  <si>
    <t>80/20</t>
  </si>
  <si>
    <t>Año</t>
  </si>
  <si>
    <t>Cliente</t>
  </si>
  <si>
    <t>CLIENTE</t>
  </si>
  <si>
    <t>Total</t>
  </si>
  <si>
    <t>Pos</t>
  </si>
  <si>
    <t>Imprte</t>
  </si>
  <si>
    <t>Suma de Imprte</t>
  </si>
  <si>
    <t>Clientes a los que se les ha facturado todos los años</t>
  </si>
  <si>
    <t>Facturación media</t>
  </si>
  <si>
    <t>000289 RED ELECTRICA DE ESPAÑA</t>
  </si>
  <si>
    <t xml:space="preserve">000653 LEASING CATALUNYA </t>
  </si>
  <si>
    <t>000837 UNION TEMPORAL PUNTO EXACTO AR</t>
  </si>
  <si>
    <t>000912 POWER &amp; NETWORKS I</t>
  </si>
  <si>
    <t>RED ELECTRICA DE ESP</t>
  </si>
  <si>
    <t>POWER AND NETWORKS L</t>
  </si>
  <si>
    <t>Total general</t>
  </si>
  <si>
    <t xml:space="preserve">Total </t>
  </si>
  <si>
    <t>000345 ELECTRICIDAD IDAR,</t>
  </si>
  <si>
    <t>000560 SCANIA HISPANIA, S</t>
  </si>
  <si>
    <t>000710 CAJA DE AHORROS DE VALENCIA, C</t>
  </si>
  <si>
    <t>000080 ELECNOR, S.A</t>
  </si>
  <si>
    <t>MAKIBER, S.A</t>
  </si>
  <si>
    <t>UTE ELECTRICIDAD H.S</t>
  </si>
  <si>
    <t>000176 UNION FENOSA DISTRIBUCION S.A.</t>
  </si>
  <si>
    <t>Facturacion</t>
  </si>
  <si>
    <t>000432 TECNOIMPORT</t>
  </si>
  <si>
    <t>000795 ISTEM, S.L</t>
  </si>
  <si>
    <t xml:space="preserve"> CRESPO Y BLASCO el</t>
  </si>
  <si>
    <t>MAKIBER, S.A Y DRAGA</t>
  </si>
  <si>
    <t>000064 CYMEL, S.L.</t>
  </si>
  <si>
    <t>Número</t>
  </si>
  <si>
    <t>000042 RENFE</t>
  </si>
  <si>
    <t>000198 MONTAJES REYME, S.</t>
  </si>
  <si>
    <t>000519 B.B.V.A, S.A.</t>
  </si>
  <si>
    <t>000530 MAROSAN, S.A.</t>
  </si>
  <si>
    <t>RUGAR MONRABAL, S.L</t>
  </si>
  <si>
    <t>BANCO DE CREDITO DEL</t>
  </si>
  <si>
    <t>000234 VEGO SUPERMERCADOS</t>
  </si>
  <si>
    <t>Media</t>
  </si>
  <si>
    <t>000373 TECNOCONTROL, S.A.</t>
  </si>
  <si>
    <t>000156 COBRA INSTALACIONE</t>
  </si>
  <si>
    <t>000700 PROEMISA, S.L</t>
  </si>
  <si>
    <t>001038 SOLUCIONES DE GEST</t>
  </si>
  <si>
    <t xml:space="preserve"> SEI MONTAJES ELECT</t>
  </si>
  <si>
    <t>SOLUCIONES DE GESTIÓ</t>
  </si>
  <si>
    <t>000504 ESPELSA</t>
  </si>
  <si>
    <t>000590 PROMOTAFE,S .L</t>
  </si>
  <si>
    <t xml:space="preserve">000751 CAJA DE AHORROS Y PENSIONES DEm </t>
  </si>
  <si>
    <t>000627 INSTALACIONES Y PROYECTOS</t>
  </si>
  <si>
    <t>000402 ENERGIA INTEGRAL ANDINA</t>
  </si>
  <si>
    <t>ISOLUX INGENIERIA, S</t>
  </si>
  <si>
    <t>CRESPO Y BLASCO, S.A</t>
  </si>
  <si>
    <t>Regularidad de clientes</t>
  </si>
  <si>
    <t>000214 ELECTROMONTIEL, S.</t>
  </si>
  <si>
    <t>000456 ELECNOR, S.A.</t>
  </si>
  <si>
    <t>000719 BANCO SABADELL, S.A</t>
  </si>
  <si>
    <t>000957 COFME</t>
  </si>
  <si>
    <t xml:space="preserve"> LEICHEM</t>
  </si>
  <si>
    <t>Nº años</t>
  </si>
  <si>
    <t>1er año</t>
  </si>
  <si>
    <t>2º año</t>
  </si>
  <si>
    <t>3º año</t>
  </si>
  <si>
    <t>4º año</t>
  </si>
  <si>
    <t>5º año</t>
  </si>
  <si>
    <t>000439 GENESETE</t>
  </si>
  <si>
    <t>000727 CAJA DE AHORROS DE GALICIA</t>
  </si>
  <si>
    <t xml:space="preserve">000355 SAMPOL INGENIERIA </t>
  </si>
  <si>
    <t xml:space="preserve"> COBRA INSTALACIONE</t>
  </si>
  <si>
    <t>Nº clientes</t>
  </si>
  <si>
    <t>000442 Control y Montajes Industriales</t>
  </si>
  <si>
    <t>000559 GENERAL DE SERVICIOS INTEGRALES</t>
  </si>
  <si>
    <t>000708 LEICHEM</t>
  </si>
  <si>
    <t>000735 HUGUET, S.L</t>
  </si>
  <si>
    <t>000997 TURNER VALLEY CORP</t>
  </si>
  <si>
    <t>GLOBAL ENERGY SERVIC</t>
  </si>
  <si>
    <t>R-7, CHEMICALS ENTER</t>
  </si>
  <si>
    <t>000664 HOTEL PARAISO DUNA</t>
  </si>
  <si>
    <t>000865 PACECO ESPAÑA, S.A</t>
  </si>
  <si>
    <t>000743 SEI MONTAJES ELECT</t>
  </si>
  <si>
    <t xml:space="preserve"> MALVIL TOO</t>
  </si>
  <si>
    <t>RIOGERSA, S.A.</t>
  </si>
  <si>
    <t>000056 I.E. HNOS. LUIS RO</t>
  </si>
  <si>
    <t>000452 CONSTRUCCIONES ANGEL JOVE</t>
  </si>
  <si>
    <t xml:space="preserve"> POWER &amp; NETWORKS I</t>
  </si>
  <si>
    <t>ADOBER ELECTRICIDAD,</t>
  </si>
  <si>
    <t>000169 AUXINAVAL-PATOURO,</t>
  </si>
  <si>
    <t>000261 UNION FENOSA GENERERACION</t>
  </si>
  <si>
    <t>000699 FRINSA</t>
  </si>
  <si>
    <t>001076 BBVA RENTING, S.A</t>
  </si>
  <si>
    <t xml:space="preserve"> TECNICA 4 ING. Y M</t>
  </si>
  <si>
    <t>VEGO SUPERMERCADOS,</t>
  </si>
  <si>
    <t>001065 CONSTRUCCION DE APARCAMIENTOS</t>
  </si>
  <si>
    <t>ELQUIS XXI, S.A</t>
  </si>
  <si>
    <t>000190 SOLUZIONA TELECOMU</t>
  </si>
  <si>
    <t xml:space="preserve">000212 INTELSIS SISTEMAS </t>
  </si>
  <si>
    <t>000172 FROIZ GRANDES SUPE</t>
  </si>
  <si>
    <t>000936 UTE VIAS SENOR</t>
  </si>
  <si>
    <t>000007 CRESPO Y BLASCO el</t>
  </si>
  <si>
    <t xml:space="preserve"> UNION FENOSA DISTRIBUCION S.A.</t>
  </si>
  <si>
    <t>EUROMATEL, LDA.</t>
  </si>
  <si>
    <t>000520 Altair aplicacione</t>
  </si>
  <si>
    <t>000581 CANARI CONCRET, S.</t>
  </si>
  <si>
    <t>000618 LA ELÉCTRICA ALVAREZ</t>
  </si>
  <si>
    <t>000103 ESPECIALIDADES ELECTRICAS, S.A</t>
  </si>
  <si>
    <t xml:space="preserve"> INSTALACIONES Y PROYECTOS</t>
  </si>
  <si>
    <t>JACINTO PARDO, S.L.</t>
  </si>
  <si>
    <t>000471 ESPELSA    CANARIA</t>
  </si>
  <si>
    <t>000845 TECNOTEX</t>
  </si>
  <si>
    <t xml:space="preserve"> DISTRIBUCIONES FROIZ</t>
  </si>
  <si>
    <t>TECNICAS ELECTRICAS</t>
  </si>
  <si>
    <t>000267 CALCULOS DE INGENIERIA</t>
  </si>
  <si>
    <t xml:space="preserve">000001 B.S.C.H. Leasing, </t>
  </si>
  <si>
    <t>000898 CELSO NUÑEZ, S.L</t>
  </si>
  <si>
    <t xml:space="preserve">001079 INSPER MONTAJES E </t>
  </si>
  <si>
    <t xml:space="preserve"> RENFE</t>
  </si>
  <si>
    <t>INSTALACIONES ELECTR</t>
  </si>
  <si>
    <t>000346 JOLUARBLAN, S.L.</t>
  </si>
  <si>
    <t>000066 DIV. COMERC. UIMTE</t>
  </si>
  <si>
    <t>000766 APEX Ingenieria In</t>
  </si>
  <si>
    <t>000121 TECNICA 4 ING. Y M</t>
  </si>
  <si>
    <t>000824 ADOBER ELECTRICIDA</t>
  </si>
  <si>
    <t>BANCO PASTOR,  S.A.</t>
  </si>
  <si>
    <t>UTE INGENIERIA INDUS</t>
  </si>
  <si>
    <t>000815 TSUNA</t>
  </si>
  <si>
    <t>RENFE INTEGRIA</t>
  </si>
  <si>
    <t>000750 TEYDI</t>
  </si>
  <si>
    <t>000004 KRUG NAVAL, S.A.L.</t>
  </si>
  <si>
    <t>000329 KAHRAKIB</t>
  </si>
  <si>
    <t>000729 CIUDAD DE LA JUSTI</t>
  </si>
  <si>
    <t>000047 ZAVEL, S.A.</t>
  </si>
  <si>
    <t>AUDITEL Ingeniería y</t>
  </si>
  <si>
    <t>GENOTEC INSTALACIONE</t>
  </si>
  <si>
    <t>000470 INSTALACIONES ELEC</t>
  </si>
  <si>
    <t>000415 DIELECTRO GALICIA,</t>
  </si>
  <si>
    <t>000716 CRC O</t>
  </si>
  <si>
    <t>000019 ISOLUX INGENIERIA,</t>
  </si>
  <si>
    <t xml:space="preserve"> ZORIPLUS</t>
  </si>
  <si>
    <t>RN POWER LIMITED</t>
  </si>
  <si>
    <t>000468 FUERZAS AEREAS AME</t>
  </si>
  <si>
    <t>000598 CORPORACIÓN COPEXT</t>
  </si>
  <si>
    <t>000523 LUVESA, S.L.</t>
  </si>
  <si>
    <t>000376 ELECNOR, S.A.</t>
  </si>
  <si>
    <t xml:space="preserve"> DAVIÑA S.L.</t>
  </si>
  <si>
    <t>CYMEL, S.L.</t>
  </si>
  <si>
    <t>000414 EUROMATEL, LDA.</t>
  </si>
  <si>
    <t xml:space="preserve">000529 GERARDO DE LUCAS, </t>
  </si>
  <si>
    <t>000718 SELENIA, LTD</t>
  </si>
  <si>
    <t>000877 INDUSTRIAL ELÉCTRI</t>
  </si>
  <si>
    <t>INSTALACIONES Y PROY</t>
  </si>
  <si>
    <t>ACEUVE SANTIAGO, S.L</t>
  </si>
  <si>
    <t>000030 ELECTRICIDAD FERSU</t>
  </si>
  <si>
    <t>000692 HUSSEIN SULEIMAN A</t>
  </si>
  <si>
    <t>000610 SARL PROMAG</t>
  </si>
  <si>
    <t>000850 CAJA LABORAL POPUL</t>
  </si>
  <si>
    <t>001087 ELECNOR, S.A</t>
  </si>
  <si>
    <t xml:space="preserve"> INSELECSA, S.L</t>
  </si>
  <si>
    <t>ZORIPLUS</t>
  </si>
  <si>
    <t>000721 SUMELEC RIOJA, S.L</t>
  </si>
  <si>
    <t>000463 IBERICA DE SERVICI</t>
  </si>
  <si>
    <t>000774 FARIﾑAS DAS MARIﾑAS, S.L</t>
  </si>
  <si>
    <t>000621 ONYWAT, S.A</t>
  </si>
  <si>
    <t>RENFE OPERADORA</t>
  </si>
  <si>
    <t>LEICHEM</t>
  </si>
  <si>
    <t>000579 INELEC</t>
  </si>
  <si>
    <t>000596 SOELEC, S.L</t>
  </si>
  <si>
    <t>000922 ALBERT EXPORT, S.R</t>
  </si>
  <si>
    <t>MATERIAL ELECTRICO C</t>
  </si>
  <si>
    <t>INGETEC EUROPA, S.A</t>
  </si>
  <si>
    <t>000645 TSK, Electrónica y</t>
  </si>
  <si>
    <t>000772 TUNIBER</t>
  </si>
  <si>
    <t>000475 DAVIÑA S.L.</t>
  </si>
  <si>
    <t>CARNES VIANA, S.L</t>
  </si>
  <si>
    <t>DAVIÑA S.L.</t>
  </si>
  <si>
    <t>000464 ONEMONS, S.A.</t>
  </si>
  <si>
    <t>000779 INSTALACIONES INABENSA, S.A</t>
  </si>
  <si>
    <t>000144 DISTRIBUCIONES FROIZ</t>
  </si>
  <si>
    <t xml:space="preserve"> TINAMENOR, S.L</t>
  </si>
  <si>
    <t>TSK, Electrónica y E</t>
  </si>
  <si>
    <t>000642 TINAMENOR,S .A</t>
  </si>
  <si>
    <t>000163 APLICACIONES ELÉCTRICAS S.A.</t>
  </si>
  <si>
    <t>000636 DISTELGA, S.L</t>
  </si>
  <si>
    <t xml:space="preserve"> ISOLUX INGENIERIA,</t>
  </si>
  <si>
    <t>MOPAVE -MOTORES E PE</t>
  </si>
  <si>
    <t>000671 PRODUNAS, S.L</t>
  </si>
  <si>
    <t>000958 PHB Weserhütte, S.</t>
  </si>
  <si>
    <t>CAIXA GALICIA</t>
  </si>
  <si>
    <t>LICO LEASING, S.A.E.</t>
  </si>
  <si>
    <t>000240 TECUNI, S.A.</t>
  </si>
  <si>
    <t>000765 ELECSA</t>
  </si>
  <si>
    <t>000775 INSTALACIONES ELECTRICAS SAN V</t>
  </si>
  <si>
    <t xml:space="preserve"> KOROSTEL, S.L</t>
  </si>
  <si>
    <t>Inst. de Fluidos y M</t>
  </si>
  <si>
    <t>000503 FORESTAL DEL ATLAN</t>
  </si>
  <si>
    <t>000043 ELINSA</t>
  </si>
  <si>
    <t>000540 SACYR</t>
  </si>
  <si>
    <t>000191 VODAFONE ESPAÑA, S</t>
  </si>
  <si>
    <t>000418 ACEUVE SANTIAGO, S</t>
  </si>
  <si>
    <t>VIMAC, S.A</t>
  </si>
  <si>
    <t>POWER &amp; NETWORKS INC</t>
  </si>
  <si>
    <t>000491 ETRA NORTE, S.A</t>
  </si>
  <si>
    <t>000623 GENCO 2003, S.L</t>
  </si>
  <si>
    <t xml:space="preserve">000777 SIEL </t>
  </si>
  <si>
    <t>000337 ACEUVE</t>
  </si>
  <si>
    <t>000591 KAIRSA, SGS</t>
  </si>
  <si>
    <t>UTE ETAP ALMOGUERA A</t>
  </si>
  <si>
    <t>ELECTRICIDAD E.Y.P.,</t>
  </si>
  <si>
    <t>000637 JARDINES PUENTE CU</t>
  </si>
  <si>
    <t>Control y Montajes I</t>
  </si>
  <si>
    <t>SIECOM, SCOOP</t>
  </si>
  <si>
    <t>000558 ANCORAMAR MARISCOS</t>
  </si>
  <si>
    <t>000620 TALLERES ELECTROTÉNICOS</t>
  </si>
  <si>
    <t>000012 ELDU, S.A.</t>
  </si>
  <si>
    <t>000744 DIFERENCIAL-ELECTR</t>
  </si>
  <si>
    <t>CYMEL, S.L. - RIGA S</t>
  </si>
  <si>
    <t>ISTEM, S.L</t>
  </si>
  <si>
    <t>000465 SERYMAN S.A.</t>
  </si>
  <si>
    <t>000063 ELECTROWAT, S.A.</t>
  </si>
  <si>
    <t>000801 INGEMAS</t>
  </si>
  <si>
    <t>000072 TECNESUR INGENIERO</t>
  </si>
  <si>
    <t>000988 RIVADULLA, S.L</t>
  </si>
  <si>
    <t xml:space="preserve"> CYMEL, S.L.</t>
  </si>
  <si>
    <t>ELMOIN S.A.</t>
  </si>
  <si>
    <t>000372 COMERCIAL GUILLEM,</t>
  </si>
  <si>
    <t>000534 SIEMENCA, S.L.</t>
  </si>
  <si>
    <t>000808 UTE SEGURIDAD CIUD</t>
  </si>
  <si>
    <t>000295 ELMOIN S.A.</t>
  </si>
  <si>
    <t>001071 SOCIEDAD GALLEGA DE RESIDUOS I</t>
  </si>
  <si>
    <t xml:space="preserve"> RIOGERSA, S.A.</t>
  </si>
  <si>
    <t>SUMELEC RIOJA, S.L</t>
  </si>
  <si>
    <t>000670 ELECNOR, S.A</t>
  </si>
  <si>
    <t>000749 INSTALACIONES ELECTRICAS JIRO,</t>
  </si>
  <si>
    <t>001023 ISASTUR, S.A.</t>
  </si>
  <si>
    <t xml:space="preserve"> DIELECTRO INDUSTRI</t>
  </si>
  <si>
    <t>ESPECIALIDADES ELECT</t>
  </si>
  <si>
    <t>000476 CODORNIU</t>
  </si>
  <si>
    <t>000565 DIMELSA, S.L</t>
  </si>
  <si>
    <t>000502 SELP, S.L.</t>
  </si>
  <si>
    <t>000537 ELECTROMONTAJES VALENCIANO</t>
  </si>
  <si>
    <t>000601 VILLAMATEO, S.L.U</t>
  </si>
  <si>
    <t>ENTRACO</t>
  </si>
  <si>
    <t>LEMIL, S.L</t>
  </si>
  <si>
    <t>000524 PROCIAR ESPAÑA, S.</t>
  </si>
  <si>
    <t>000906 INGETEC EUROPA, S.</t>
  </si>
  <si>
    <t>001056 ATENTO TELECOMUNIC</t>
  </si>
  <si>
    <t>FALCÓN VEIGA, J.LUIS</t>
  </si>
  <si>
    <t>000482 TALLERES GALMAN,S.</t>
  </si>
  <si>
    <t>000662 CORPORACIÓN ENERGÍ</t>
  </si>
  <si>
    <t>000940 BANCO POPULAR ESPA</t>
  </si>
  <si>
    <t>000990 RIOGERSA, S.A.</t>
  </si>
  <si>
    <t>ABANTIA INSTALACIONE</t>
  </si>
  <si>
    <t>000003 ELECTRICIDAD J.ISL</t>
  </si>
  <si>
    <t>000813 IMISA de Mantenimi</t>
  </si>
  <si>
    <t>001119 MAGNETO GALICIA, S</t>
  </si>
  <si>
    <t>BENNES MARREL MAROC</t>
  </si>
  <si>
    <t>RECAMBIOS BARREIRO,</t>
  </si>
  <si>
    <t>000431 CRTVG</t>
  </si>
  <si>
    <t>000582 IMOEL, S.A</t>
  </si>
  <si>
    <t>000943 COMERCIAL DE HOSTELERIA INVERS</t>
  </si>
  <si>
    <t>001044 TECNOCONTROL, S.A</t>
  </si>
  <si>
    <t xml:space="preserve"> ELECNOR, S.A</t>
  </si>
  <si>
    <t>DRAGADOS, S.A.</t>
  </si>
  <si>
    <t>000665 PRODAMER, S.L</t>
  </si>
  <si>
    <t>001018 ZORIPLUS</t>
  </si>
  <si>
    <t xml:space="preserve"> Control y Montajes Industriales</t>
  </si>
  <si>
    <t>AUTELEC, S.L.</t>
  </si>
  <si>
    <t>000538 CONSTRUCCIONES E I</t>
  </si>
  <si>
    <t>000011 AUTELEC, S.L.</t>
  </si>
  <si>
    <t>000822 ESCOTEGO, S.L</t>
  </si>
  <si>
    <t>GRUPO AMS</t>
  </si>
  <si>
    <t>CARNICOS RIO, S.L.</t>
  </si>
  <si>
    <t>000330 WAT GALICIA, S.A.</t>
  </si>
  <si>
    <t>000108 LICO LEASING, S.A.</t>
  </si>
  <si>
    <t>000075 MONCOBRA-INST. Y M</t>
  </si>
  <si>
    <t>000663 VIEITEZ &amp; MIRÓN, S</t>
  </si>
  <si>
    <t>SOCOIN INGENIERIA Y</t>
  </si>
  <si>
    <t>ELECNOR, S.A.</t>
  </si>
  <si>
    <t>000815 TSUNAMI</t>
  </si>
  <si>
    <t>000899 INSTALACIONES ELECTRICAS DE ME</t>
  </si>
  <si>
    <t xml:space="preserve"> VEGO SUPERMERCADOS</t>
  </si>
  <si>
    <t>MAROSAN, S.A.</t>
  </si>
  <si>
    <t>000547 Agueira U.T.E</t>
  </si>
  <si>
    <t>000760 ROVELECTRI, S.L</t>
  </si>
  <si>
    <t>Cerámica Campo Saez,</t>
  </si>
  <si>
    <t>TECUNI, S.A.</t>
  </si>
  <si>
    <t>000570 MADE TECNOLOGÍAS R</t>
  </si>
  <si>
    <t>000883 WORESMAR ELECTRIC,</t>
  </si>
  <si>
    <t xml:space="preserve"> SUMELEC RIOJA, S.L</t>
  </si>
  <si>
    <t>ACCIONA INSTALACIONE</t>
  </si>
  <si>
    <t>000382 DISICO, S.A.</t>
  </si>
  <si>
    <t>000666 COMUNIDAD ALTAMAR,</t>
  </si>
  <si>
    <t>000770 MONTAJES VOLTA, S.</t>
  </si>
  <si>
    <t xml:space="preserve"> TSK, Electrónica y</t>
  </si>
  <si>
    <t>ELECTRICIDAD J.ISLA</t>
  </si>
  <si>
    <t>000584 FUNDACIÓN LABEIN</t>
  </si>
  <si>
    <t>000686 CONSTRUCCIONES TABOADA</t>
  </si>
  <si>
    <t>000546 GALLEGA DE SUMINIS</t>
  </si>
  <si>
    <t>000870 RESTAURANTE A PENELA</t>
  </si>
  <si>
    <t>001012 SARL HYDROPOMPES</t>
  </si>
  <si>
    <t xml:space="preserve"> LEMIL, S.L</t>
  </si>
  <si>
    <t>MONTAJES E INGENIERI</t>
  </si>
  <si>
    <t>000408 ARTEL INGENIEROS</t>
  </si>
  <si>
    <t>000923 ICFE GALICIA, S.L</t>
  </si>
  <si>
    <t>001061 GURIA SISTEMAS, S.</t>
  </si>
  <si>
    <t xml:space="preserve"> ENERGIA INTEGRAL ANDINA</t>
  </si>
  <si>
    <t>KAIRSA, SGS</t>
  </si>
  <si>
    <t>000489 CONSTRUCCIONES SADIMI</t>
  </si>
  <si>
    <t>000754 INSTALACIONES ELECTRICAS MARIﾑ</t>
  </si>
  <si>
    <t>000580 KOROSTEL, S.L</t>
  </si>
  <si>
    <t>AREVA T&amp;D IBÉRICA, S</t>
  </si>
  <si>
    <t>EMEIN, S.A.</t>
  </si>
  <si>
    <t>000543 BANCO SANTANDER CE</t>
  </si>
  <si>
    <t>000793 SIPEL</t>
  </si>
  <si>
    <t>000561 MIGUEL PASCUAL SOC</t>
  </si>
  <si>
    <t xml:space="preserve">001058 CRESPO Y BLASCO,S </t>
  </si>
  <si>
    <t>ASEA BROWN BOVERI, S</t>
  </si>
  <si>
    <t>000068 ISOMAN, S.A.</t>
  </si>
  <si>
    <t>000586 UTE PORTAS</t>
  </si>
  <si>
    <t>000937 ROBESTEL, S.L</t>
  </si>
  <si>
    <t xml:space="preserve"> ADOBER ELECTRICIDA</t>
  </si>
  <si>
    <t>PROEMISA, S.L</t>
  </si>
  <si>
    <t>000497 SNC FETTAH ET CIE</t>
  </si>
  <si>
    <t>000085 LUX-COR, S.L.</t>
  </si>
  <si>
    <t>001022 ELECTRICIDAD LLAMES</t>
  </si>
  <si>
    <t xml:space="preserve"> APLICACIONES ELÉCTRICAS S.A.</t>
  </si>
  <si>
    <t>MERCASH SAR, S.L</t>
  </si>
  <si>
    <t>000555 AGUIRRE ELECTRICID</t>
  </si>
  <si>
    <t>000701 GENERAL DE ILUMINACION</t>
  </si>
  <si>
    <t>000900 PARADOR DE CERVERA</t>
  </si>
  <si>
    <t>001110 KUTXA</t>
  </si>
  <si>
    <t xml:space="preserve"> SIEMSA GALICIA S.A</t>
  </si>
  <si>
    <t>ARES Y PACHECO, S.A</t>
  </si>
  <si>
    <t>001098 MONTAJES E INGENIE</t>
  </si>
  <si>
    <t>ELECTROTECNICA MONRA</t>
  </si>
  <si>
    <t>CIMELSA, S.L</t>
  </si>
  <si>
    <t>000483 SERVICIO MILITAR DE CONSTRUCCION</t>
  </si>
  <si>
    <t xml:space="preserve">000944 MONTAJES CALAMAN, </t>
  </si>
  <si>
    <t>001067 POINT RENT, S.L</t>
  </si>
  <si>
    <t>FRANCAM INSTALACIONE</t>
  </si>
  <si>
    <t>ELECTROTECNIA MONRAB</t>
  </si>
  <si>
    <t>000550 MAHIA OBRAS, S.L</t>
  </si>
  <si>
    <t>000157 ALMACENES VINXEIRA</t>
  </si>
  <si>
    <t>000925 ELECTRICIDAD E.Y.P</t>
  </si>
  <si>
    <t xml:space="preserve"> LOPEZ ALCON ELECTR</t>
  </si>
  <si>
    <t>SERVICIO MILITAR DE</t>
  </si>
  <si>
    <t>000164 MASIBER, Materiale</t>
  </si>
  <si>
    <t>000902 YULECTRIC, S.L.</t>
  </si>
  <si>
    <t>BEYOND TECH COMM C.A</t>
  </si>
  <si>
    <t>DIGAMEL, S.A</t>
  </si>
  <si>
    <t>000542 BANCO DE CASTILLA,</t>
  </si>
  <si>
    <t>000730 ERIMSA</t>
  </si>
  <si>
    <t>000980 E.M. CANARIAS, S.L</t>
  </si>
  <si>
    <t xml:space="preserve"> LUVESA, S.L.</t>
  </si>
  <si>
    <t>ELECTROTECNICA INDUS</t>
  </si>
  <si>
    <t>000545 LOPEZ ALCON ELECTR</t>
  </si>
  <si>
    <t>000425 OVOIBERICA PRODUCC</t>
  </si>
  <si>
    <t>000920 LEMIL, S.L</t>
  </si>
  <si>
    <t xml:space="preserve"> COMBISA, S.A</t>
  </si>
  <si>
    <t>AUTOESTRADAS DE GALI</t>
  </si>
  <si>
    <t>000713 ELECTRICIDAD GODOY, S.A.</t>
  </si>
  <si>
    <t>000973 AUXILIAR DE TECNOL</t>
  </si>
  <si>
    <t>COMFICA SOLUCIONES I</t>
  </si>
  <si>
    <t>ANGEL COVELO, S.L</t>
  </si>
  <si>
    <t>000484 ELECTRO MATERIALS BETULO</t>
  </si>
  <si>
    <t>000648 TELECOMUNICACIONES CENTRO PENI</t>
  </si>
  <si>
    <t>000756 CULIC ELEKTRO CENTAR</t>
  </si>
  <si>
    <t>001060 EXTRACCIONES TOMIÑO</t>
  </si>
  <si>
    <t xml:space="preserve"> ELQUIS XXI, S.A</t>
  </si>
  <si>
    <t>AMI INSTALACIONES, S</t>
  </si>
  <si>
    <t>000515 MOINSELECTRIC, S.L</t>
  </si>
  <si>
    <t>000674 GARAYSA MONTAJES E</t>
  </si>
  <si>
    <t>000904 Ferretería La Sagr</t>
  </si>
  <si>
    <t xml:space="preserve"> I.E. HNOS. LUIS RO</t>
  </si>
  <si>
    <t>OCILUX, S.L</t>
  </si>
  <si>
    <t>000092 EXTRACCIONES TOMIÑ</t>
  </si>
  <si>
    <t>000649 MANUEL PERISCAL BA</t>
  </si>
  <si>
    <t>000840 URENDE, S.A</t>
  </si>
  <si>
    <t>000876 M.H. AL-MUFTAG EST</t>
  </si>
  <si>
    <t>001011 FLUBIOTECH LLC</t>
  </si>
  <si>
    <t>INGELECTOR, S.L</t>
  </si>
  <si>
    <t>000378 UTE NOVOA (FCC-COP</t>
  </si>
  <si>
    <t>000609 JUAN JOSE RODRIGUE</t>
  </si>
  <si>
    <t>000800 DRAGADOS</t>
  </si>
  <si>
    <t>001094 SISTEMAS ELECTRICO</t>
  </si>
  <si>
    <t>WORESMAR S.A.</t>
  </si>
  <si>
    <t>BODEGAS FINCA LA EST</t>
  </si>
  <si>
    <t>000421 Maria Dolores Mart</t>
  </si>
  <si>
    <t>000517 Axima Sistemas e I</t>
  </si>
  <si>
    <t>000661 GALLEGA DE ELECTRI</t>
  </si>
  <si>
    <t>001074 ITEM ANDALUCIA, S.</t>
  </si>
  <si>
    <t>SARPEL INGENIERIA, S</t>
  </si>
  <si>
    <t>DIELECTRO INDUSTRIAL</t>
  </si>
  <si>
    <t>000677 REDTRANSCOR, S.L</t>
  </si>
  <si>
    <t>000306 EMTE,</t>
  </si>
  <si>
    <t>000991 AREVA T&amp;D IBÉRICA,</t>
  </si>
  <si>
    <t>Montajes y Suministr</t>
  </si>
  <si>
    <t xml:space="preserve">000450 EXTRACO CONSTRUC. </t>
  </si>
  <si>
    <t>000685 TRATAMIENTO DE OBR</t>
  </si>
  <si>
    <t>000984 RETEGAL</t>
  </si>
  <si>
    <t>001084 MALVIL TOO</t>
  </si>
  <si>
    <t xml:space="preserve"> JOLUARBLAN, S.L.</t>
  </si>
  <si>
    <t>KOROSTEL, S.L</t>
  </si>
  <si>
    <t>000407 EFCAL, S.L</t>
  </si>
  <si>
    <t xml:space="preserve">001035 CONSTANTINO PIÑON </t>
  </si>
  <si>
    <t xml:space="preserve"> PROEMISA, S.L</t>
  </si>
  <si>
    <t>ENDESA GENERACIÓN, S</t>
  </si>
  <si>
    <t>000533 TALLERES HERCULES,</t>
  </si>
  <si>
    <t xml:space="preserve">000447 COEMI Tecnicas de </t>
  </si>
  <si>
    <t>000759 INOPOWER - SISTEMA</t>
  </si>
  <si>
    <t>000879 INYSER SA DE INGEN</t>
  </si>
  <si>
    <t>ELECTRO CONTROL TECN</t>
  </si>
  <si>
    <t>ANTONIO PAZOS, S.A</t>
  </si>
  <si>
    <t>000480 Montajes Electrico Mas</t>
  </si>
  <si>
    <t>000606 Seguridad Integral</t>
  </si>
  <si>
    <t>001099 CONSTRUCTORA SAN JOSE</t>
  </si>
  <si>
    <t xml:space="preserve"> ELECTROWAT, S.A.</t>
  </si>
  <si>
    <t>AUTOPISTAS DEL ATLAN</t>
  </si>
  <si>
    <t>000477 ELECTRO MONTAJES CRUZ</t>
  </si>
  <si>
    <t>000691 ELYTE Redes y Comu</t>
  </si>
  <si>
    <t>000293 ESPINA OBRAS HIDRAULICAS</t>
  </si>
  <si>
    <t>000901 CONSTRUCTORA SAN JOSE</t>
  </si>
  <si>
    <t>010100 CONSTRUCTORA INDUS</t>
  </si>
  <si>
    <t>XUNTA DE GALICIA</t>
  </si>
  <si>
    <t>TECNICOS E INSTALADO</t>
  </si>
  <si>
    <t>000687 EMTE REDES, S.A</t>
  </si>
  <si>
    <t>000608 XUNTA DE GALICIA</t>
  </si>
  <si>
    <t>001064 CADAGUA, S.A</t>
  </si>
  <si>
    <t xml:space="preserve"> TEYDI</t>
  </si>
  <si>
    <t>SEI MONTAJES ELECTRI</t>
  </si>
  <si>
    <t>000835 CARBALLAL DE RESIDUOS, S.L</t>
  </si>
  <si>
    <t>000007 CRESPO Y BLASCO, S</t>
  </si>
  <si>
    <t>000992 CONSTRUCTORA SAN JOSE</t>
  </si>
  <si>
    <t xml:space="preserve"> CONTROLES ELECTROM</t>
  </si>
  <si>
    <t>CYR Proyectos y Obra</t>
  </si>
  <si>
    <t>000514 LABORATORIOS TORLA</t>
  </si>
  <si>
    <t>000600 CIMPOMÓVEL VEÍCULO</t>
  </si>
  <si>
    <t xml:space="preserve">000927 SerIDOM Servicios </t>
  </si>
  <si>
    <t>TALLERES ELECTRICOS</t>
  </si>
  <si>
    <t>000313 MONTAJES ELINTE, S</t>
  </si>
  <si>
    <t>000651 ENDESA GENERACIÓN,</t>
  </si>
  <si>
    <t>UTE EDAR VERA</t>
  </si>
  <si>
    <t>Instalaciones y Mont</t>
  </si>
  <si>
    <t>000535 PROYECTOS Y MONTAJ</t>
  </si>
  <si>
    <t>001033 MERCANTIL INTERCON</t>
  </si>
  <si>
    <t xml:space="preserve"> ELECTRICIDAD J.ISLA</t>
  </si>
  <si>
    <t>UNION FENOSA DISTRIB</t>
  </si>
  <si>
    <t>000640 ANGEL MARTÍN JULIÁ</t>
  </si>
  <si>
    <t>000712 ALCORAC PROYECTOS E INSTALACIO</t>
  </si>
  <si>
    <t>000855 MONTAJES ELECTRICO</t>
  </si>
  <si>
    <t xml:space="preserve"> VILLAMATEO, S.L.U</t>
  </si>
  <si>
    <t>EXAPE, S.A</t>
  </si>
  <si>
    <t>000458 SERVIPORT CANARIAS</t>
  </si>
  <si>
    <t>000174 TALLERES ELECTRICOS HERRERA</t>
  </si>
  <si>
    <t>000720 META INSTALACIONES</t>
  </si>
  <si>
    <t>CONSTRUCCIONES NAVIL</t>
  </si>
  <si>
    <t>000512 VASCOGALI</t>
  </si>
  <si>
    <t>001013 SIEMSA</t>
  </si>
  <si>
    <t xml:space="preserve"> ELYTE Redes y Comu</t>
  </si>
  <si>
    <t>COBRA INSTALACIONES</t>
  </si>
  <si>
    <t>000225 ESKOOP SDAD KOOP</t>
  </si>
  <si>
    <t>000917 FAUSTO FACIONI CON</t>
  </si>
  <si>
    <t>001118 CERDEIRA INDUSTRIA</t>
  </si>
  <si>
    <t>ELCA LUX, S.L</t>
  </si>
  <si>
    <t>Equipos de Señalizac</t>
  </si>
  <si>
    <t>000351 VIVEROS AIR MAR</t>
  </si>
  <si>
    <t>000578 GRUPO QUESADA JARA</t>
  </si>
  <si>
    <t>000999 CYMT ELECTRICIDAD,</t>
  </si>
  <si>
    <t>RAMDISA INSTALACIONE</t>
  </si>
  <si>
    <t>ELECTRICIDAD FERSU,</t>
  </si>
  <si>
    <t>000562 DUAL INSTALACIONES</t>
  </si>
  <si>
    <t>000866 INDUSTRIAS NAVALES</t>
  </si>
  <si>
    <t>ABAGE SERVICIOS INTE</t>
  </si>
  <si>
    <t>AREA DE SERVICIO VIL</t>
  </si>
  <si>
    <t xml:space="preserve">000548 JOSE RUIZ BLANCO, </t>
  </si>
  <si>
    <t>000639 PAZO DE VILABOA, S</t>
  </si>
  <si>
    <t>000884 ARMEDOS, S.L.</t>
  </si>
  <si>
    <t>000433 C.S. GAL, S.L.</t>
  </si>
  <si>
    <t xml:space="preserve"> SCANIA HISPANIA, S</t>
  </si>
  <si>
    <t>SERVICIO DE ELECTRIC</t>
  </si>
  <si>
    <t>000472 PROMOTAGE</t>
  </si>
  <si>
    <t>000298 JAFARCO</t>
  </si>
  <si>
    <t>000894 INSTALACIONES ELECTRICAS CORRE</t>
  </si>
  <si>
    <t>BELLAVISTA TRADING S</t>
  </si>
  <si>
    <t>VIEITEZ &amp; MIRÓN, S.L</t>
  </si>
  <si>
    <t>000513 HOLDING IBERICA, S</t>
  </si>
  <si>
    <t>000819 LLORENTE ELECTRICIDAD, S.A</t>
  </si>
  <si>
    <t>000749 INSTALACIONES ELEC</t>
  </si>
  <si>
    <t>001015 SALICRU</t>
  </si>
  <si>
    <t xml:space="preserve"> ARES Y PACHECO, S.</t>
  </si>
  <si>
    <t>COMPAÑIA DE RADIO-TE</t>
  </si>
  <si>
    <t>000506 DISTRIMEDIOS, S.A</t>
  </si>
  <si>
    <t>000638 CONTROLES ELECTROM</t>
  </si>
  <si>
    <t>000811 CADIELSA ZAMORA, S.L</t>
  </si>
  <si>
    <t>000885 CONSTRUCCIONES VALMASEDO</t>
  </si>
  <si>
    <t>000592 INSELECSA, S.L</t>
  </si>
  <si>
    <t>QUIROS, S.L</t>
  </si>
  <si>
    <t>FIGUEIRAS ELECTRICID</t>
  </si>
  <si>
    <t>000423 FLEINSTELEC, S.L.</t>
  </si>
  <si>
    <t>000539 XILOGA, S.L</t>
  </si>
  <si>
    <t>000849 PROINGVAL INGENIERIA Y SEGURID</t>
  </si>
  <si>
    <t>001117 TALLERES ELECTRICOS HERRERA MA</t>
  </si>
  <si>
    <t xml:space="preserve"> SALICRU</t>
  </si>
  <si>
    <t>SIEMSA GALICIA S.A.U</t>
  </si>
  <si>
    <t>000481 MARMORATA INSTALAC</t>
  </si>
  <si>
    <t>000652 MOTORBYTE, S.L</t>
  </si>
  <si>
    <t>001006 SUPERMERCADOS PRIETO FROIZ, S.</t>
  </si>
  <si>
    <t xml:space="preserve"> EPAAT, S.L</t>
  </si>
  <si>
    <t>ANTONIO ALVAREZ  SAN</t>
  </si>
  <si>
    <t>000508 GETECMA</t>
  </si>
  <si>
    <t>000641 SERVEIS GRUPO METARES</t>
  </si>
  <si>
    <t>000886 ANDRES &amp; LAJO, S.A</t>
  </si>
  <si>
    <t xml:space="preserve">001101 FROIZ CONGELADOS, </t>
  </si>
  <si>
    <t>ELECJESMAN, S.L</t>
  </si>
  <si>
    <t>MONTAJES ELINTE, S.L</t>
  </si>
  <si>
    <t>000494 ANTONIO MONTES SAN</t>
  </si>
  <si>
    <t>000676 ARES Y PACHECO, S.</t>
  </si>
  <si>
    <t>001027 ELECTROBES CORUÑA,</t>
  </si>
  <si>
    <t xml:space="preserve"> ESPELSA</t>
  </si>
  <si>
    <t>AREAS, S.A.</t>
  </si>
  <si>
    <t>000862 RODRIGUEZ DELGADO,</t>
  </si>
  <si>
    <t>ZITEC INSTALACIONES</t>
  </si>
  <si>
    <t>000614 CARLOS ORTEGA CALD</t>
  </si>
  <si>
    <t>000909 AUTOMÓVILES SANCHE</t>
  </si>
  <si>
    <t>001080 BODEGAS VIÑA NORA,</t>
  </si>
  <si>
    <t>OPROLER, Obras y Pro</t>
  </si>
  <si>
    <t>ELECTRICIDAD LLAMES,</t>
  </si>
  <si>
    <t>000474 LABORATORIOS INSTITUTO FARMAC</t>
  </si>
  <si>
    <t>000583 DICSA ELECTRICIDAD</t>
  </si>
  <si>
    <t>BANKINTER, S.A</t>
  </si>
  <si>
    <t>DISTRIBUCIONES FROIZ</t>
  </si>
  <si>
    <t>000823 GAMEISA ELECTRICIDAD, S.L.</t>
  </si>
  <si>
    <t>000308 BERGOAIR, S.L.</t>
  </si>
  <si>
    <t>001091 INSTALACIONES GARPADU, S.L.L</t>
  </si>
  <si>
    <t xml:space="preserve"> INSTALACIONES ELECTRICAS SAN V</t>
  </si>
  <si>
    <t>INDUSTRIAL ELÉCTRICA</t>
  </si>
  <si>
    <t>000404 ISMALEC</t>
  </si>
  <si>
    <t>000891 BAR-GAR, S.L</t>
  </si>
  <si>
    <t xml:space="preserve">000974 REHABITEC LLEIDA, </t>
  </si>
  <si>
    <t xml:space="preserve"> LA ELÉCTRICA ALVAREZ</t>
  </si>
  <si>
    <t>SIEL VIGO, S.L</t>
  </si>
  <si>
    <t>000553 REPARACIONES ELECTRICAS RYM</t>
  </si>
  <si>
    <t>000572 TALLERES MECÁNICOS</t>
  </si>
  <si>
    <t>FERLUX ELECTRICIDAD,</t>
  </si>
  <si>
    <t>Europea de Mantenimi</t>
  </si>
  <si>
    <t>000557 ABENSUR</t>
  </si>
  <si>
    <t>000977 AGREGO Gestió Inte</t>
  </si>
  <si>
    <t>000975 BIMOTOR S.p.A.</t>
  </si>
  <si>
    <t>RAY AGUA UNIVERSAL,</t>
  </si>
  <si>
    <t>RIGA SANTIAGO</t>
  </si>
  <si>
    <t>000569 INDEZA</t>
  </si>
  <si>
    <t>001114 GRANICAL MARMA, S.</t>
  </si>
  <si>
    <t xml:space="preserve"> MONTAJES E INGENIE</t>
  </si>
  <si>
    <t>GUDULO INSTALACIONES</t>
  </si>
  <si>
    <t>000039 ALOIPE NAVAL INDUS</t>
  </si>
  <si>
    <t>000796 ELECNOR, S.A</t>
  </si>
  <si>
    <t>000962 INFRAESTRUCTURAS D</t>
  </si>
  <si>
    <t>000646 ACUBER INGENIEROS,</t>
  </si>
  <si>
    <t xml:space="preserve"> ELINSA</t>
  </si>
  <si>
    <t>BIMOTOR S.p.A.</t>
  </si>
  <si>
    <t>000552 COLYAER</t>
  </si>
  <si>
    <t xml:space="preserve">000629 COLISEO XESTEIRA, </t>
  </si>
  <si>
    <t xml:space="preserve">000948 MANOR INGENIERIA, </t>
  </si>
  <si>
    <t>001040 ELQUIS XXI, S.A</t>
  </si>
  <si>
    <t xml:space="preserve"> CRESPO Y BLASCO,S </t>
  </si>
  <si>
    <t>IMELFA, S.L</t>
  </si>
  <si>
    <t>000541 Enrique Sanchez Se</t>
  </si>
  <si>
    <t>000790 GRANJA AVICOLA SAN ANTONIO, S.</t>
  </si>
  <si>
    <t>001026 INTEGRACIﾓN Y AUTOMATIZACIﾓN,</t>
  </si>
  <si>
    <t xml:space="preserve"> CALCULOS DE INGENIERIA</t>
  </si>
  <si>
    <t>TEKNOINSTAL, S.L</t>
  </si>
  <si>
    <t>000493 HERMANITAS DE LOS ANCIANOS</t>
  </si>
  <si>
    <t>000573 FREIXENET, S.A</t>
  </si>
  <si>
    <t>001104 TAEX Tecnicas en A</t>
  </si>
  <si>
    <t>JORFELEC,S.L.</t>
  </si>
  <si>
    <t>GERARDO DE LUCAS, S.</t>
  </si>
  <si>
    <t>000479 EUROFUCAN, S.L.</t>
  </si>
  <si>
    <t>000574 RENÉ BARBIER, S.A</t>
  </si>
  <si>
    <t>000934 CYR Proyectos y Ob</t>
  </si>
  <si>
    <t xml:space="preserve"> Altair aplicacione</t>
  </si>
  <si>
    <t>ENERGIA INTEGRAL AND</t>
  </si>
  <si>
    <t>000563 SOL-CONDADO, S.A.</t>
  </si>
  <si>
    <t>000921 CONSTRUCCIONES VILLEGAS, S.L</t>
  </si>
  <si>
    <t>001057 COMERCIAL REBOREDO</t>
  </si>
  <si>
    <t xml:space="preserve"> ESPECIALIDADES ELECTRICAS, S.A</t>
  </si>
  <si>
    <t>000412 SALAMANCA FORUM RESORT S.L.</t>
  </si>
  <si>
    <t>000243 AREAS, S.A.</t>
  </si>
  <si>
    <t>JESUS CALVO PAZOS</t>
  </si>
  <si>
    <t>Agencia Andaluza del</t>
  </si>
  <si>
    <t>000568 ELECTRICIDAD NUÑEZ</t>
  </si>
  <si>
    <t>000602 ELMON ELECTRICIDAD</t>
  </si>
  <si>
    <t>000939 GDI Proyectos y Mo</t>
  </si>
  <si>
    <t>001039 PROMOCIONES Y OBRAS RIO TAMBRE</t>
  </si>
  <si>
    <t xml:space="preserve"> WAT GALICIA, S.A.</t>
  </si>
  <si>
    <t>CONYCAL, S.A.</t>
  </si>
  <si>
    <t>000420 ELECTRIMET.S.A</t>
  </si>
  <si>
    <t xml:space="preserve">000792 FCO. JAVIER PICO CASTRO </t>
  </si>
  <si>
    <t>000946 MARIA AURORA FERNA</t>
  </si>
  <si>
    <t>000993 TURINA URBANA, S.A</t>
  </si>
  <si>
    <t>GRANJA AVICOLA SAN A</t>
  </si>
  <si>
    <t>CATERING JOSMAGA, S.</t>
  </si>
  <si>
    <t>000435 ACTOPLAN DE GESTIO</t>
  </si>
  <si>
    <t xml:space="preserve">000078 MANTIÑAN LESTAYO, </t>
  </si>
  <si>
    <t>000758 TECOB</t>
  </si>
  <si>
    <t>001003 INVERSIONES MONTAGUDO, S.L</t>
  </si>
  <si>
    <t>FAUSTO FACIONI CONST</t>
  </si>
  <si>
    <t>COMERCIAL AGRARIA MA</t>
  </si>
  <si>
    <t>000142 SERGANOSA</t>
  </si>
  <si>
    <t>000612 INSTELVA CORUÑA,S.</t>
  </si>
  <si>
    <t xml:space="preserve"> SOLUCIONES DE GEST</t>
  </si>
  <si>
    <t>SALICRU</t>
  </si>
  <si>
    <t>000499 JOSE QUINTELA VEIG</t>
  </si>
  <si>
    <t>000688 JUAN QUEIRO QUEIRO</t>
  </si>
  <si>
    <t>000794 COMBISA, S.A</t>
  </si>
  <si>
    <t>000571 ELECTRICIDAD LLANO</t>
  </si>
  <si>
    <t xml:space="preserve"> ELECTRICIDAD E.Y.P</t>
  </si>
  <si>
    <t>José Ángel Fernández</t>
  </si>
  <si>
    <t>000371 ESQUEIRO, S.L.</t>
  </si>
  <si>
    <t>000594 BAZACO INSTALACION</t>
  </si>
  <si>
    <t>DICSA ELECTRICIDAD,</t>
  </si>
  <si>
    <t>WAT GALICIA</t>
  </si>
  <si>
    <t>000655 SANTOS FRANCOS, S.</t>
  </si>
  <si>
    <t>000798 DIELECTRO MANCHEGO, S.A.</t>
  </si>
  <si>
    <t>000935 A.C.G. Ingenieria,</t>
  </si>
  <si>
    <t>001063 ASEA BROWN BOVERI,</t>
  </si>
  <si>
    <t xml:space="preserve"> ONYWAT, S.A</t>
  </si>
  <si>
    <t>MUNDIVIA, S.A.</t>
  </si>
  <si>
    <t>000498 MARIANO LINARES AR</t>
  </si>
  <si>
    <t>000878 OSFER, S.L</t>
  </si>
  <si>
    <t>MANUEL MAÑANA NOGARE</t>
  </si>
  <si>
    <t>Autoridad Portuaria</t>
  </si>
  <si>
    <t>000551 CONSTRUCCIONES FERNANDEZ SARMI</t>
  </si>
  <si>
    <t>000703 INSTALACIONES ELEC</t>
  </si>
  <si>
    <t>001028 JOAQUIN MAZARRACÍN</t>
  </si>
  <si>
    <t xml:space="preserve"> ESQUEIRO, S.L.</t>
  </si>
  <si>
    <t>RADIO RECORD MONTAJE</t>
  </si>
  <si>
    <t>000400 MONTAJES GIA, S.A</t>
  </si>
  <si>
    <t>000673 PROINSA</t>
  </si>
  <si>
    <t>000084 TELEVISION DE GALI</t>
  </si>
  <si>
    <t>TROYA CONSTRUCCIONES</t>
  </si>
  <si>
    <t>Comunidad de Propiet</t>
  </si>
  <si>
    <t>000799 Carmen Franco Ruiz</t>
  </si>
  <si>
    <t>001021 JOFERLAN ELECTRICA</t>
  </si>
  <si>
    <t>SIEMSA CENTRO, S.A</t>
  </si>
  <si>
    <t>000485 EPIFANIO CAMPO, S.</t>
  </si>
  <si>
    <t>000933 LEKAN, Proyectos y</t>
  </si>
  <si>
    <t>001004 ACCIONA INFRAESTRU</t>
  </si>
  <si>
    <t xml:space="preserve"> MONTAJES ELECTRICO</t>
  </si>
  <si>
    <t>I.E. HNOS. LUIS RODR</t>
  </si>
  <si>
    <t>000505 ELECTRO COMERCIAL RODRIGO</t>
  </si>
  <si>
    <t>000658 GRUPO SAN JOSE</t>
  </si>
  <si>
    <t>000384 SIEMSA GALICIA S.A</t>
  </si>
  <si>
    <t>001048 ELECTRICA INDUSTRI</t>
  </si>
  <si>
    <t xml:space="preserve"> ACUBER INGENIEROS,</t>
  </si>
  <si>
    <t>BODEGAS Y VIÑEDOS TÁ</t>
  </si>
  <si>
    <t>000643 JUAN LEONARDO BALS</t>
  </si>
  <si>
    <t>000978 OCILUX, S.L</t>
  </si>
  <si>
    <t>ASOCIACION PROTECTOR</t>
  </si>
  <si>
    <t>P&amp;Q INTEGRACION Y AU</t>
  </si>
  <si>
    <t>000328 FRITTA, S.L.</t>
  </si>
  <si>
    <t>000635 COMERCIAL VIEL, S.</t>
  </si>
  <si>
    <t>000752 ALVAREZ CRESPO, S.L</t>
  </si>
  <si>
    <t xml:space="preserve">001016 ENERGIA Y DISEÑO, </t>
  </si>
  <si>
    <t>FABRICACION PORTAS D</t>
  </si>
  <si>
    <t>000525 IRCO BALEARES, S.A</t>
  </si>
  <si>
    <t xml:space="preserve"> KAIRSA, SGS</t>
  </si>
  <si>
    <t>HERMES SOCIEDAD LIMI</t>
  </si>
  <si>
    <t>000495 SIDAL ALQUERIA ALH</t>
  </si>
  <si>
    <t>000597 RUFINA MCHAMA</t>
  </si>
  <si>
    <t>000715 ZARZUELA</t>
  </si>
  <si>
    <t>000953 ELECTROAMSA, S.A.</t>
  </si>
  <si>
    <t>001037 REHABILITACIONES SANTA ISABEL,</t>
  </si>
  <si>
    <t xml:space="preserve"> TALLERES ELECTRICOS HERRERA MA</t>
  </si>
  <si>
    <t>K.V.A. GAMAS DE MANT</t>
  </si>
  <si>
    <t>000518 INVERTER ELECTRONI</t>
  </si>
  <si>
    <t>000773 CASH FROIZ LA ESTR</t>
  </si>
  <si>
    <t xml:space="preserve"> ANDRES &amp; LAJO, S.A</t>
  </si>
  <si>
    <t>FUNDACIÓN LABEIN</t>
  </si>
  <si>
    <t>000634 SLO Latvia Ltd</t>
  </si>
  <si>
    <t>000955 ESTUDIOS OBRAS PRO</t>
  </si>
  <si>
    <t>001062 AIRCOMREUS, S.L</t>
  </si>
  <si>
    <t>COMUNIDAD EDEN, S.L</t>
  </si>
  <si>
    <t>ANGEL MARIA OTAMENDI</t>
  </si>
  <si>
    <t>000466 TENDIDOS ELECTRICO</t>
  </si>
  <si>
    <t>000603 PRO DIESEL</t>
  </si>
  <si>
    <t>000872 EFECO, S.L</t>
  </si>
  <si>
    <t>001059 SAJI AIRE ACONDICI</t>
  </si>
  <si>
    <t xml:space="preserve"> ENERGIA Y DISEÑO, </t>
  </si>
  <si>
    <t>IBELCASTOL</t>
  </si>
  <si>
    <t>000527 OBRAS RAMÓN COTELO</t>
  </si>
  <si>
    <t>000605 GASMEDI 2000, S.A</t>
  </si>
  <si>
    <t>000847 PRECOCINADOS TYTERROY</t>
  </si>
  <si>
    <t>INSTALACIONES NUEVA</t>
  </si>
  <si>
    <t>Ayuntamiento de Cede</t>
  </si>
  <si>
    <t>000593 URBANIZADORA PENIN</t>
  </si>
  <si>
    <t>000288 SIEMSA NORTE</t>
  </si>
  <si>
    <t>El Progreso de Lugo,</t>
  </si>
  <si>
    <t>001041 NORVENTO MONTOUTO,</t>
  </si>
  <si>
    <t xml:space="preserve"> TECUNI, S.A.</t>
  </si>
  <si>
    <t>TECNOCONTROL, S.A.</t>
  </si>
  <si>
    <t>000585 MONTAJES ELÉCTRICO</t>
  </si>
  <si>
    <t>001045 VIELSO, S.L</t>
  </si>
  <si>
    <t xml:space="preserve"> DUAL INSTALACIONES</t>
  </si>
  <si>
    <t>VIVEROS AIR MAR</t>
  </si>
  <si>
    <t>000619 ELECTRIFICACIONES MIONES</t>
  </si>
  <si>
    <t>000848 SERVICIO DE CONTRATACION DIREC</t>
  </si>
  <si>
    <t>SISTEMAS CORUÑA, S.L</t>
  </si>
  <si>
    <t>IBERMUTUAMUR</t>
  </si>
  <si>
    <t xml:space="preserve">000556 MARISCOS ANSOMAR, </t>
  </si>
  <si>
    <t>000589 LLACO,S .A</t>
  </si>
  <si>
    <t>000726 ALCAR ELECTRICIDAD</t>
  </si>
  <si>
    <t>001019 CARLOS PEREZ IGLES</t>
  </si>
  <si>
    <t xml:space="preserve"> MONTAJES ELINTE, S</t>
  </si>
  <si>
    <t>000409 REDES VIALES, S.A.</t>
  </si>
  <si>
    <t>000626 María Sol López So</t>
  </si>
  <si>
    <t>000827 POWER INTERNATIONA</t>
  </si>
  <si>
    <t>000976 MANUEL PEREZ ANTEL</t>
  </si>
  <si>
    <t>ABRASOL INGENIERIA,</t>
  </si>
  <si>
    <t>AIN ACTIVE, S.L.</t>
  </si>
  <si>
    <t>000496 VARI INSTALACIONES</t>
  </si>
  <si>
    <t>000429 ELECTROLERVA, S.L.</t>
  </si>
  <si>
    <t xml:space="preserve"> ZAVEL, S.A.</t>
  </si>
  <si>
    <t>BOER, S.L</t>
  </si>
  <si>
    <t>000044 AUTOPISTAS DEL ATLANTICO</t>
  </si>
  <si>
    <t>000681 NIOCANFI, S.L</t>
  </si>
  <si>
    <t>000181 RADIO RECORD MONTAJES</t>
  </si>
  <si>
    <t xml:space="preserve">000967 METALUX ASTURIAS, </t>
  </si>
  <si>
    <t>001005 ELECTROVIR,S.A</t>
  </si>
  <si>
    <t xml:space="preserve"> INSTALACIONES ELECTRICAS CORRE</t>
  </si>
  <si>
    <t>ATENTO TELECOMUNICAC</t>
  </si>
  <si>
    <t>000162 ROSENDO PICO FRAGA</t>
  </si>
  <si>
    <t>000706 PORT MARLY</t>
  </si>
  <si>
    <t>000924 CORTIZO HIDROELECT</t>
  </si>
  <si>
    <t>001010 GREPA, S.A</t>
  </si>
  <si>
    <t>SEGUROS GROUPAMA SEG</t>
  </si>
  <si>
    <t>000684 SINFORED, S.L</t>
  </si>
  <si>
    <t>000781 INNOVA 2</t>
  </si>
  <si>
    <t>001049 ELECTRO TARTESSOS,</t>
  </si>
  <si>
    <t>CADAGUA SA E INGENIE</t>
  </si>
  <si>
    <t>Hospital Virxe da Xu</t>
  </si>
  <si>
    <t>000564 MONCOBRA ,S.A. Ins</t>
  </si>
  <si>
    <t>000625 CONSTRUCCIONES BAGEMA</t>
  </si>
  <si>
    <t>000177 BANESTO</t>
  </si>
  <si>
    <t>000834 RIGA SANTIAGO</t>
  </si>
  <si>
    <t>PROMOCES</t>
  </si>
  <si>
    <t>BALNEARIO DE MONDARI</t>
  </si>
  <si>
    <t>000490 ESCANDALO FILMS, S</t>
  </si>
  <si>
    <t>000595 Menfis 2000 S.L.</t>
  </si>
  <si>
    <t>000315 Manuel Pérez Castr</t>
  </si>
  <si>
    <t>000857 TARTAS ANCANO, S.L</t>
  </si>
  <si>
    <t>OS PALLARES, S.L</t>
  </si>
  <si>
    <t>IKEA IBERICA,S .A</t>
  </si>
  <si>
    <t>000124 JESUS RIVEIRO, S.L</t>
  </si>
  <si>
    <t>000680 FALCÓN VEIGA, J.LU</t>
  </si>
  <si>
    <t>000717 LOPEZ INSTALACIONES ELECTRICAS</t>
  </si>
  <si>
    <t>000852 ELECTRICIDAD JACOBA</t>
  </si>
  <si>
    <t xml:space="preserve">001050 COVAMA ELECTRICA, </t>
  </si>
  <si>
    <t xml:space="preserve"> KUTXA</t>
  </si>
  <si>
    <t>EMTE SERVICE</t>
  </si>
  <si>
    <t>000486 COMUNIDAD DE PROPI</t>
  </si>
  <si>
    <t>000656 MUNDIVIA, S.A.</t>
  </si>
  <si>
    <t>Compañia Logistica d</t>
  </si>
  <si>
    <t>000528 EPAAT, S.L</t>
  </si>
  <si>
    <t>000607 UDIGAS</t>
  </si>
  <si>
    <t>000828 JOANMI, S.A.</t>
  </si>
  <si>
    <t>000860 INSTALACIONES CEPA</t>
  </si>
  <si>
    <t xml:space="preserve"> GALLEGA DE SUMINIS</t>
  </si>
  <si>
    <t>FORESTAL DEL ATLANTI</t>
  </si>
  <si>
    <t>000516 Comunidad de Propietarios Cent</t>
  </si>
  <si>
    <t>000696 COMERCIAL RAM</t>
  </si>
  <si>
    <t>000082 S.E. MONTAJES INDU</t>
  </si>
  <si>
    <t>CIRE</t>
  </si>
  <si>
    <t>Pazo A Toxeiriña</t>
  </si>
  <si>
    <t>000644 XOUBA, C.A</t>
  </si>
  <si>
    <t>000678 FERNANDEZ  LOPEZ L</t>
  </si>
  <si>
    <t>000907 FRANCISCA PALOMINO</t>
  </si>
  <si>
    <t>001042 JOSE RAMON FERNAND</t>
  </si>
  <si>
    <t xml:space="preserve"> CYR Proyectos y Ob</t>
  </si>
  <si>
    <t>FRIEIRA GESTIÓN DE I</t>
  </si>
  <si>
    <t>000116 TAMEBA, S.L.</t>
  </si>
  <si>
    <t>000624 ONCE</t>
  </si>
  <si>
    <t>000836 EMTE,</t>
  </si>
  <si>
    <t>000869 SILMAN 97, S.L</t>
  </si>
  <si>
    <t>000844 DIELECTRO INDUSTRI</t>
  </si>
  <si>
    <t>CONCESIONARIA SANTIA</t>
  </si>
  <si>
    <t>DUTTON HERMANOS, S..</t>
  </si>
  <si>
    <t>000657 INELCEA, S.L</t>
  </si>
  <si>
    <t>001009 AUTOMÓVILES Y RECA</t>
  </si>
  <si>
    <t>REPSOL PETROLEO, S.A</t>
  </si>
  <si>
    <t>DIFERENCIAL-ELECTROT</t>
  </si>
  <si>
    <t xml:space="preserve">000492 MAXIMINO MARTINEZ </t>
  </si>
  <si>
    <t>000868 EMERSON NETWORK PO</t>
  </si>
  <si>
    <t>001002 ACEGE</t>
  </si>
  <si>
    <t>FERRETERIA RODRIGUEZ</t>
  </si>
  <si>
    <t>FUNDACION RENAL "IÑI</t>
  </si>
  <si>
    <t>000461 ELECTRICIDAD CEA</t>
  </si>
  <si>
    <t>000873 GONZACAR, S.L.</t>
  </si>
  <si>
    <t>001000 NOVA FONT-ELECT, S</t>
  </si>
  <si>
    <t xml:space="preserve"> ELECTROMONTAJES VALENCIANO</t>
  </si>
  <si>
    <t>Confederación Hidrog</t>
  </si>
  <si>
    <t>000123 TURGALICIA, S.A.</t>
  </si>
  <si>
    <t>000669 SOUTELANA, S.L</t>
  </si>
  <si>
    <t>000724 AECOM</t>
  </si>
  <si>
    <t>001086 UTE TALASOPONIENTE</t>
  </si>
  <si>
    <t>CONSTRUCCIONES ARKIN</t>
  </si>
  <si>
    <t>MANTIÑAN LESTAYO, S.</t>
  </si>
  <si>
    <t>000356 MERCASH SAR, S.L</t>
  </si>
  <si>
    <t>000728 CONSTRUCCIONS I REPARACIO DｴOB</t>
  </si>
  <si>
    <t>000805 INSTITUTO MUNICIPAL CORUﾑA ESP</t>
  </si>
  <si>
    <t>001043 LUIS ANTONIO CARRA</t>
  </si>
  <si>
    <t>LUX-GIJON, S.A</t>
  </si>
  <si>
    <t>ERIMSA</t>
  </si>
  <si>
    <t>000235 VEGONSA</t>
  </si>
  <si>
    <t>000816 ESTACIﾓN DE SERVICIO CEBLAN, S</t>
  </si>
  <si>
    <t>000867 LUX-GIJON, S.A</t>
  </si>
  <si>
    <t>001090 PROYECTOS, ESTUDIO</t>
  </si>
  <si>
    <t xml:space="preserve"> ACEUVE</t>
  </si>
  <si>
    <t>LOZANO  ANGERIZ, S.L</t>
  </si>
  <si>
    <t>000146 LARAXE DISTRIBUCIÓ</t>
  </si>
  <si>
    <t>000616 TUCME CONSULTING&amp;E</t>
  </si>
  <si>
    <t>000722 TAMBRESAR</t>
  </si>
  <si>
    <t>000965 AXION - Red de Ban</t>
  </si>
  <si>
    <t>REHABITEC LLEIDA, S.</t>
  </si>
  <si>
    <t>DOBLE INVERSIONES, S</t>
  </si>
  <si>
    <t>000127 CHATARRERÍA BLANCO</t>
  </si>
  <si>
    <t xml:space="preserve">000689 BODEGAS Y VIÑEDOS </t>
  </si>
  <si>
    <t>000996 IMES AMCAC TRUCK G</t>
  </si>
  <si>
    <t xml:space="preserve"> VODAFONE ESPAÑA, S</t>
  </si>
  <si>
    <t>TINAMENOR, S.L</t>
  </si>
  <si>
    <t>000223 AUTOESTRADAS DE GALICIA</t>
  </si>
  <si>
    <t xml:space="preserve">000825 AENA - AEROPUERTO </t>
  </si>
  <si>
    <t>000971 INTERNACIONAL CUBA</t>
  </si>
  <si>
    <t>001066 COMINSEL,S .L</t>
  </si>
  <si>
    <t>COMPAÑIA CORDOBESA D</t>
  </si>
  <si>
    <t>T-SOLAR GLOBAL.S.A.</t>
  </si>
  <si>
    <t>000125 HOTEL CARLOS I, S.</t>
  </si>
  <si>
    <t>000178 RAMONEDA CORUÑA</t>
  </si>
  <si>
    <t xml:space="preserve"> INSTALACIONES INABENSA, S.A</t>
  </si>
  <si>
    <t>NEUMATICOS BERBÉS, S</t>
  </si>
  <si>
    <t>000211 Fundación Pública Virxen da Xun</t>
  </si>
  <si>
    <t>000143 PANADERÍA ARMENTAL</t>
  </si>
  <si>
    <t>SOCIEDAD DE ORGANIZA</t>
  </si>
  <si>
    <t>Frigorificos Basauri</t>
  </si>
  <si>
    <t>000507 OTEVISA, S.L.</t>
  </si>
  <si>
    <t>000416 CARDELLE HIDRAULIC</t>
  </si>
  <si>
    <t>000791 ZAPESA ELECTRICA, S.L</t>
  </si>
  <si>
    <t>000820 AFESI CONTROL, S.L</t>
  </si>
  <si>
    <t>EDETRA, S.A</t>
  </si>
  <si>
    <t>CENTRO DE TRANSFUSIO</t>
  </si>
  <si>
    <t>000731 INSTALACIONES Y PR</t>
  </si>
  <si>
    <t xml:space="preserve"> MONTAJES CALAMAN, </t>
  </si>
  <si>
    <t>I.E.S. IMAGEN Y SONI</t>
  </si>
  <si>
    <t>000058 HIDROELÉCTRICA DEL CANTABRICO</t>
  </si>
  <si>
    <t>000003 ELECTRICIDAD J.ISLA</t>
  </si>
  <si>
    <t>FONORTE E.C.S.A</t>
  </si>
  <si>
    <t>INSTITUTO MUNICIPAL</t>
  </si>
  <si>
    <t>000301 I.E.S. OTERO PEDRAYO</t>
  </si>
  <si>
    <t>000667 EUROLOC DE MAQUINA</t>
  </si>
  <si>
    <t>001106 REPSOL COMERCIAL D</t>
  </si>
  <si>
    <t>CABLEADOS E INSTALAC</t>
  </si>
  <si>
    <t>VODAFONE ESPAÑA, S.A</t>
  </si>
  <si>
    <t>000314 I.E.S. AS TELLEIRA</t>
  </si>
  <si>
    <t xml:space="preserve">000668 MALOG OPERACIONES </t>
  </si>
  <si>
    <t>000702 VALES</t>
  </si>
  <si>
    <t>001107 SANTIAGO TURIEL CI</t>
  </si>
  <si>
    <t xml:space="preserve"> ROSENDO PICO FRAGA</t>
  </si>
  <si>
    <t>SELECON, Sevillana d</t>
  </si>
  <si>
    <t>000227 PARADOR NACIONAL D</t>
  </si>
  <si>
    <t>000631 ELECTROVALSAN, S.L</t>
  </si>
  <si>
    <t>000510 HOSPITAL DE LEON</t>
  </si>
  <si>
    <t xml:space="preserve"> PHB Weserhütte, S.</t>
  </si>
  <si>
    <t>MONTE ALBA Sociedad</t>
  </si>
  <si>
    <t>000204 Parador de Turismo "Casa del B</t>
  </si>
  <si>
    <t>000842 ANDALUZA DE PILOTES, S.L.</t>
  </si>
  <si>
    <t>000221 VOZ DE GALICIA RADIO</t>
  </si>
  <si>
    <t xml:space="preserve"> MANUEL PEREZ ANTEL</t>
  </si>
  <si>
    <t xml:space="preserve">000271 ARIDOS ANTELANOS, </t>
  </si>
  <si>
    <t>000851 PROMOCIONES  MONTERO RIOS, S.A</t>
  </si>
  <si>
    <t xml:space="preserve"> ELDU, S.A.</t>
  </si>
  <si>
    <t>SERVIMEDIA, S.A</t>
  </si>
  <si>
    <t>000167 HOTAL LAS CAMELIAS</t>
  </si>
  <si>
    <t>000628 BETICO,S .A</t>
  </si>
  <si>
    <t>VALLIN BALTIC AS</t>
  </si>
  <si>
    <t>S.I.E.M.S.A.</t>
  </si>
  <si>
    <t>000757 GUMERSINDO GARCIA LA CORUﾑA, S</t>
  </si>
  <si>
    <t>001108 ANGELA COTON NEIRA</t>
  </si>
  <si>
    <t>JOSE GONZALEZ BUA</t>
  </si>
  <si>
    <t>USP HOSPITAL DE MARB</t>
  </si>
  <si>
    <t>000549 MANTGRUP, S.C.C.L</t>
  </si>
  <si>
    <t>000611 PARQUE EÓLICO A CARBA</t>
  </si>
  <si>
    <t>000804 BALNEARIO DE MONDARIZ</t>
  </si>
  <si>
    <t>ASOCIACION DE VECINO</t>
  </si>
  <si>
    <t>000509 SUMINSTROS PASCUAL</t>
  </si>
  <si>
    <t>000242 EXPORGONDO, S.L.</t>
  </si>
  <si>
    <t>000846 ITC Cartagena</t>
  </si>
  <si>
    <t>000979 RESIDENCIA  DE TIEMPO LIBRE "B</t>
  </si>
  <si>
    <t xml:space="preserve"> ACEUVE SANTIAGO, S</t>
  </si>
  <si>
    <t>EMERSON NETWORK POWE</t>
  </si>
  <si>
    <t>000536 MITSUBISHI HEAVY I</t>
  </si>
  <si>
    <t>000683 CELTIC STORES, S.L</t>
  </si>
  <si>
    <t>000734 LOGISTICA Y SUMINISTROS INTEGR</t>
  </si>
  <si>
    <t>000982 SAT CUNICULTURA FE</t>
  </si>
  <si>
    <t>001017 INSTALACIONES COME</t>
  </si>
  <si>
    <t>ANTONIO MONTES SANTO</t>
  </si>
  <si>
    <t>I.E.S. AS TELLEIRAS</t>
  </si>
  <si>
    <t>000070 DIEGO SANCHEZ LUCE</t>
  </si>
  <si>
    <t>GALLEGA DE SUMINISTR</t>
  </si>
  <si>
    <t>000660 Consellería de Edu</t>
  </si>
  <si>
    <t xml:space="preserve"> AREAS, S.A.</t>
  </si>
  <si>
    <t>REDES DE TELECOMUNIC</t>
  </si>
  <si>
    <t>000270 I.E.S.P. PONTE DO PORTO</t>
  </si>
  <si>
    <t>001116 MONTAJES ELECTRICOS BELLO, S.L</t>
  </si>
  <si>
    <t xml:space="preserve"> FALCÓN VEIGA, J.LU</t>
  </si>
  <si>
    <t>Fundación San Cándid</t>
  </si>
  <si>
    <t>000264 EUROESPES, S.A.</t>
  </si>
  <si>
    <t>000150 DAVID FERNANDEZ GR</t>
  </si>
  <si>
    <t>000812 ELECTRICIDAD ENCINAS, S.L</t>
  </si>
  <si>
    <t>000853 ELECTRO-MONTAJES RUIZ</t>
  </si>
  <si>
    <t>BENCAR, S.A</t>
  </si>
  <si>
    <t>AYASO SAINZ ALBERTO</t>
  </si>
  <si>
    <t>000255 EUROZELTIFUR, S.L.</t>
  </si>
  <si>
    <t>000296 MARCELINO MARTINEZ</t>
  </si>
  <si>
    <t>000864 COMUNIDAD DE PROPI</t>
  </si>
  <si>
    <t>AYUNTAMIENTO DE LA V</t>
  </si>
  <si>
    <t>LABORATORIO DE SANID</t>
  </si>
  <si>
    <t>000500 MASA HUELVA, S.A.</t>
  </si>
  <si>
    <t>000737 FERMIN GONZALEZ GARCIA</t>
  </si>
  <si>
    <t>000928 HERMES SOCIEDAD LI</t>
  </si>
  <si>
    <t>AXION - Red de Banda</t>
  </si>
  <si>
    <t>000172 FROIZ GRANDES SUPERFICIES S.A.</t>
  </si>
  <si>
    <t>000010 TRES TERMINOS ARRE</t>
  </si>
  <si>
    <t>000888 KVA Mantenimiento,</t>
  </si>
  <si>
    <t>001052 UTE NERJA ALMUÑECA</t>
  </si>
  <si>
    <t xml:space="preserve"> BIMOTOR S.p.A.</t>
  </si>
  <si>
    <t>EFCAL, S.L</t>
  </si>
  <si>
    <t>000333 I.E.S. XOGRAR AFON</t>
  </si>
  <si>
    <t>000392 RETEVISION I, S.A.</t>
  </si>
  <si>
    <t xml:space="preserve"> EMERSON NETWORK PO</t>
  </si>
  <si>
    <t>PERSIANAS DEL NOROES</t>
  </si>
  <si>
    <t>000226 Ayuntamiento de Cedeira</t>
  </si>
  <si>
    <t>000365 CENTRO DE TRANSFUS</t>
  </si>
  <si>
    <t>FROIZ GRANDES SUPERF</t>
  </si>
  <si>
    <t>000338 I.E.S. POETA AÑON</t>
  </si>
  <si>
    <t>000654 CODIGALCO, S.L</t>
  </si>
  <si>
    <t>000945 CLECE, S.A</t>
  </si>
  <si>
    <t xml:space="preserve"> ARENERAS DE INSUA,</t>
  </si>
  <si>
    <t>Inmobiliaria EGHAZ,</t>
  </si>
  <si>
    <t>000008 RESOR, LDA</t>
  </si>
  <si>
    <t>000352 ARENERAS DE INSUA,</t>
  </si>
  <si>
    <t>000919 S.A. DE XESTION DO PLAN XACOBE</t>
  </si>
  <si>
    <t>KUTXA</t>
  </si>
  <si>
    <t>ABM-REXEL, S.L.U.</t>
  </si>
  <si>
    <t>000013 GALICORTE, S.L.</t>
  </si>
  <si>
    <t>000926 SEGUROS GROUPAMA S</t>
  </si>
  <si>
    <t>MARIA JESUS SUAREZ R</t>
  </si>
  <si>
    <t>000135 LETO SEMELE, S.L.</t>
  </si>
  <si>
    <t>000981 Comunidad de propi</t>
  </si>
  <si>
    <t>001115 ABETUR, S.L</t>
  </si>
  <si>
    <t>AMERICO TRONCOSO POC</t>
  </si>
  <si>
    <t>SUPERMERCADOS FROIZ</t>
  </si>
  <si>
    <t>000457 U.T.E. TREMESA REG</t>
  </si>
  <si>
    <t>000889 IKEA IBERICA,S .A</t>
  </si>
  <si>
    <t xml:space="preserve"> AUTELEC, S.L.</t>
  </si>
  <si>
    <t>HERMANITAS DE ANCIAN</t>
  </si>
  <si>
    <t>000532 TECONSA</t>
  </si>
  <si>
    <t>000617 DEUTZ IBERIA,S .A</t>
  </si>
  <si>
    <t>000887 LA REUNIDA ARRENDA</t>
  </si>
  <si>
    <t>TURGALICIA, S.A.</t>
  </si>
  <si>
    <t xml:space="preserve">000138 GERVASIO CARBALLO </t>
  </si>
  <si>
    <t>000511 Comerc. y Elabor. Aguas Minerales</t>
  </si>
  <si>
    <t>000832 APUNTO SERVICIO DE MANTENIMIEN</t>
  </si>
  <si>
    <t>001051 EMPRESA MUNICIPAL DE AGUAS DE</t>
  </si>
  <si>
    <t xml:space="preserve"> MANTIÑAN LESTAYO, </t>
  </si>
  <si>
    <t>Aceuve Mantenimiento</t>
  </si>
  <si>
    <t>000141 IES. LARACHA</t>
  </si>
  <si>
    <t xml:space="preserve">000682 BOMBEO, ENERGIA Y </t>
  </si>
  <si>
    <t xml:space="preserve"> CRTVG</t>
  </si>
  <si>
    <t>Catering Don Pepe, S</t>
  </si>
  <si>
    <t>000268 HOTEL DELFIN AZUL,</t>
  </si>
  <si>
    <t xml:space="preserve">000576 MANTECÓN MONTAJES </t>
  </si>
  <si>
    <t>000994 AUTOMETAL S/A.</t>
  </si>
  <si>
    <t xml:space="preserve"> EUROESPES, S.A.</t>
  </si>
  <si>
    <t>Axencia Galega de Em</t>
  </si>
  <si>
    <t>000318 I.E.S. MATAGUISELA</t>
  </si>
  <si>
    <t>000694 HORMIGONES SALDAÑA</t>
  </si>
  <si>
    <t xml:space="preserve"> BERGOAIR, S.L.</t>
  </si>
  <si>
    <t>COLYAER</t>
  </si>
  <si>
    <t>000321 I.E.S. Maruxa Mall</t>
  </si>
  <si>
    <t>000045 UNION ELECTRICA-FENOSA, S.A.</t>
  </si>
  <si>
    <t>000931 FUNDACION RENAL "I</t>
  </si>
  <si>
    <t xml:space="preserve">000173 ELECMAR, Sistemas </t>
  </si>
  <si>
    <t xml:space="preserve"> MUNDIVIA, S.A.</t>
  </si>
  <si>
    <t>MARIA BEGOÑA ESPAÑA</t>
  </si>
  <si>
    <t>000310 I.E.S. Terra de Trasancos</t>
  </si>
  <si>
    <t>000711 COMERCIAL SAN JAVIER SHOPPING,</t>
  </si>
  <si>
    <t>001001 MAPFRE QUAVITAE, S</t>
  </si>
  <si>
    <t xml:space="preserve"> BALNEARIO DE MONDARIZ</t>
  </si>
  <si>
    <t>I.E.S. Maruxa Mallo</t>
  </si>
  <si>
    <t>000487 ANDAINA-II</t>
  </si>
  <si>
    <t>UNIVERSIDADE DA CORU</t>
  </si>
  <si>
    <t>000322 PARADOR DE TURISMO RIBADEO</t>
  </si>
  <si>
    <t>000698 PARKING WORK CENTE</t>
  </si>
  <si>
    <t>000863 FRIEIRA GESTIÓN DE</t>
  </si>
  <si>
    <t xml:space="preserve"> SUPERMERCADOS PRIETO FROIZ, S.</t>
  </si>
  <si>
    <t>VERTIFIL INDUSTRIAL,</t>
  </si>
  <si>
    <t>000522 E.M.G. EUROPEA, MA</t>
  </si>
  <si>
    <t>000577 ABN PIPE ABASTECIM</t>
  </si>
  <si>
    <t>000745 ELECTRICIDAD DOSMA, S.L</t>
  </si>
  <si>
    <t>000954 Francisco Martínez</t>
  </si>
  <si>
    <t xml:space="preserve"> COMUNIDAD DE PROPI</t>
  </si>
  <si>
    <t>HOTEL NUEVO VICHONA,</t>
  </si>
  <si>
    <t>000488 CONCELLO DE CULLEREDO</t>
  </si>
  <si>
    <t>000290 P Y Q</t>
  </si>
  <si>
    <t>000768 MERCAGAL, S.L</t>
  </si>
  <si>
    <t xml:space="preserve"> ESCOTEGO, S.L</t>
  </si>
  <si>
    <t>EvoBus Iberica, S.A.</t>
  </si>
  <si>
    <t>000207 CONCELLO DE CAMBRE</t>
  </si>
  <si>
    <t>000633 Delegación Provincial de cultura</t>
  </si>
  <si>
    <t>000193 PROALSA</t>
  </si>
  <si>
    <t>001100 HOSPITAL CENTRAL DE ASTURIAS</t>
  </si>
  <si>
    <t>TERMINALES MARITIMAS</t>
  </si>
  <si>
    <t>Enrique Sanchez Segr</t>
  </si>
  <si>
    <t>000309 INDUSTRIAS GENEROS SANTALLA</t>
  </si>
  <si>
    <t>000829 SUMINISTROS ELECTRICOS SUELJU,</t>
  </si>
  <si>
    <t>HOTEL TRONCOSO, S.L</t>
  </si>
  <si>
    <t>000197 ELECTRICIDAD SANPOR S.A.</t>
  </si>
  <si>
    <t>000966 COMUNIDAD DE VECIN</t>
  </si>
  <si>
    <t>001046 EMTE SERVICE</t>
  </si>
  <si>
    <t xml:space="preserve"> EUROMATEL, LDA.</t>
  </si>
  <si>
    <t>Augaservi, S.L.</t>
  </si>
  <si>
    <t>000374 I.E.S. URBANO LUGR</t>
  </si>
  <si>
    <t>000588 TALLERES MECAPOIO,</t>
  </si>
  <si>
    <t>000659 LECHE PASCUAL ESPA</t>
  </si>
  <si>
    <t>CONSEJO SUPERIOR DE</t>
  </si>
  <si>
    <t>PANADERIA MARTIPAN D</t>
  </si>
  <si>
    <t>000054 FUENTES - LISTA, S</t>
  </si>
  <si>
    <t>000693 GERO, GRUPO GUADAL</t>
  </si>
  <si>
    <t xml:space="preserve">000941 TESORERÍA GENERAL </t>
  </si>
  <si>
    <t>001014 CISUR</t>
  </si>
  <si>
    <t>ESPACIO TORNER</t>
  </si>
  <si>
    <t>000399 PAPILLON FILMS, S.</t>
  </si>
  <si>
    <t>LARAXE DISTRIBUCIÓN,</t>
  </si>
  <si>
    <t>000269 ANGEL MARIA OTAMEN</t>
  </si>
  <si>
    <t xml:space="preserve">000679 HEAVY EQUIPMENT &amp; </t>
  </si>
  <si>
    <t>000732 FINANZAUTO</t>
  </si>
  <si>
    <t>000964 JANAUTO MOTOR, S.L</t>
  </si>
  <si>
    <t>000725 TECNOCONTROL, S.A</t>
  </si>
  <si>
    <t xml:space="preserve"> TECNOCONTROL, S.A.</t>
  </si>
  <si>
    <t>MANTENAE, S.L.</t>
  </si>
  <si>
    <t>000566 REPUESTOS Y SUMINI</t>
  </si>
  <si>
    <t>PALACIO DE LUCES, S.</t>
  </si>
  <si>
    <t>Parador de Turismo "</t>
  </si>
  <si>
    <t>000316 CASA ZAPATEIRO, S.</t>
  </si>
  <si>
    <t xml:space="preserve">000841 ASTILLEROS ARMON, </t>
  </si>
  <si>
    <t>ASMA-YECT, S.L.</t>
  </si>
  <si>
    <t>000196 COMPONENTES GALICIA</t>
  </si>
  <si>
    <t>000776 MANUEL ANGEL PARDO ALONSO</t>
  </si>
  <si>
    <t xml:space="preserve"> SILVAN SERVICIOS T</t>
  </si>
  <si>
    <t>JOLUARBLAN, S.L.</t>
  </si>
  <si>
    <t>000436 GRANIT CENTER, S.L</t>
  </si>
  <si>
    <t>001055 SERVIMEDIA, S.A</t>
  </si>
  <si>
    <t xml:space="preserve"> CONSTRUCTORA SAN JOSE</t>
  </si>
  <si>
    <t>LOMA Y ESCALADA, S.L</t>
  </si>
  <si>
    <t>000767 RESTAURANTE CUEVAS, S.L</t>
  </si>
  <si>
    <t>000709 MOTEL JARDIN, S.A</t>
  </si>
  <si>
    <t xml:space="preserve"> P Y Q</t>
  </si>
  <si>
    <t>I.E.S. Marqués de Su</t>
  </si>
  <si>
    <t xml:space="preserve">000526 C.L.C. MAQUINARIA </t>
  </si>
  <si>
    <t>000705 HOTEL ZENIT CORUÑA</t>
  </si>
  <si>
    <t>000989 USP HOSPITAL DE MA</t>
  </si>
  <si>
    <t>SUPERMERCADOS PRIETO</t>
  </si>
  <si>
    <t xml:space="preserve"> C.S. GAL, S.L.</t>
  </si>
  <si>
    <t>ABN PIPE ABASTECIMIE</t>
  </si>
  <si>
    <t>000501 XACIA INVERCON,S.L</t>
  </si>
  <si>
    <t>000707 MARCELINO MARTINEZ</t>
  </si>
  <si>
    <t xml:space="preserve">000969 GAROZCO PROYECTOS </t>
  </si>
  <si>
    <t>PAZO DE VILABOA RESO</t>
  </si>
  <si>
    <t>000393 EL DIARIO MONTAÑES</t>
  </si>
  <si>
    <t>000057 LEROY SOMER IBERICA, S.A.</t>
  </si>
  <si>
    <t xml:space="preserve"> ISTEM, S.L</t>
  </si>
  <si>
    <t>EIFFAGE ENERGÍA, S.L</t>
  </si>
  <si>
    <t>000826 CENTRO COMERCIAL NARﾓN</t>
  </si>
  <si>
    <t>000859 HOTEL NUEVO VICHONA</t>
  </si>
  <si>
    <t>001088 GRELEX, S.L.</t>
  </si>
  <si>
    <t xml:space="preserve"> APEX Ingenieria In</t>
  </si>
  <si>
    <t>HOTEL HESPERIA A COR</t>
  </si>
  <si>
    <t>001103 DOBLE INVERSIONES,</t>
  </si>
  <si>
    <t>MAPFRE QUAVITAE, S.A</t>
  </si>
  <si>
    <t>PARKING WORK CENTER,</t>
  </si>
  <si>
    <t>000930 ENDESA COGENERACIÓ</t>
  </si>
  <si>
    <t>001068 AYASO SAINZ ALBERT</t>
  </si>
  <si>
    <t xml:space="preserve"> HERMES SOCIEDAD LI</t>
  </si>
  <si>
    <t>I.E.S. POETA AÑON</t>
  </si>
  <si>
    <t>Numero clientes</t>
  </si>
  <si>
    <t>000630 Decoraciones J. Be</t>
  </si>
  <si>
    <t>000780 AISCO</t>
  </si>
  <si>
    <t>000733 SUPERMERCADOS LORENZO</t>
  </si>
  <si>
    <t xml:space="preserve"> BODEGAS Y VIÑEDOS </t>
  </si>
  <si>
    <t>Delegación Provincia</t>
  </si>
  <si>
    <t>000025 PANADERÍA DA CUNHA</t>
  </si>
  <si>
    <t>SUPERMERCADOS LORENZ</t>
  </si>
  <si>
    <t>000861 COMUNIDAD DE PROPI</t>
  </si>
  <si>
    <t xml:space="preserve"> TELEVISION DE GALI</t>
  </si>
  <si>
    <t>Manuel Pérez Castro</t>
  </si>
  <si>
    <t>000675 COLUMBIAN CARBON S</t>
  </si>
  <si>
    <t>000753 CONCELLO DO PINO</t>
  </si>
  <si>
    <t>000683 CELTIC ESTORES, S.</t>
  </si>
  <si>
    <t>HOSPITAL CENTRAL DE</t>
  </si>
  <si>
    <t>Jefatura Central de</t>
  </si>
  <si>
    <t>000604 SUPERMERCADOS CHAMPION</t>
  </si>
  <si>
    <t>000911 HOTEL TRONCOSO, S.</t>
  </si>
  <si>
    <t>I.E.S. XOGRAR AFONSO</t>
  </si>
  <si>
    <t>EMEX, S.A.</t>
  </si>
  <si>
    <t>000830 HERMANITAS DE ANCIANOS DESAMPA</t>
  </si>
  <si>
    <t>000764 LABORATORIO DE SANIDADE E PROD</t>
  </si>
  <si>
    <t>001097 TALLERES J. SALORI</t>
  </si>
  <si>
    <t xml:space="preserve"> TECNOCONTROL, S.A</t>
  </si>
  <si>
    <t>CELTIC ESTORES, S.L.</t>
  </si>
  <si>
    <t>001031 GOLCA INGENIERIA Y</t>
  </si>
  <si>
    <t>MANTELNOR OUTSOURCIN</t>
  </si>
  <si>
    <t>000672 GABRIEL MOLINA SAN</t>
  </si>
  <si>
    <t>000803 ANTONIO ANGEL SERODIO OTERO</t>
  </si>
  <si>
    <t>000838 Jose Francisco San</t>
  </si>
  <si>
    <t xml:space="preserve"> SEGUROS GROUPAMA S</t>
  </si>
  <si>
    <t>I.E.S. LARACHA</t>
  </si>
  <si>
    <t>000831 IBERDROLA INGENIERIA Y CONSTRU</t>
  </si>
  <si>
    <t xml:space="preserve"> IKEA IBERICA,S .A</t>
  </si>
  <si>
    <t>GALLEGA DE DISTRIBUI</t>
  </si>
  <si>
    <t>000097 Duquesilver, S.L.</t>
  </si>
  <si>
    <t>000956 FERMALUX, S.L</t>
  </si>
  <si>
    <t>001034 JOSE ANTONIO MOLED</t>
  </si>
  <si>
    <t>Federico Pérez Morín</t>
  </si>
  <si>
    <t>TARTAS ANCANO, S.L</t>
  </si>
  <si>
    <t xml:space="preserve">000587 MECC-ALTE ESPAÑA, </t>
  </si>
  <si>
    <t>001047 PANADERÍA GULPILLE</t>
  </si>
  <si>
    <t>000201 Gallega de ajardinamiento</t>
  </si>
  <si>
    <t>000947 ASOCIACION CULTURA</t>
  </si>
  <si>
    <t xml:space="preserve"> EMTE SERVICE</t>
  </si>
  <si>
    <t>I.E.S.P. PONTE DO PO</t>
  </si>
  <si>
    <t>000453 ELECTROMECANICA CERDEIRA</t>
  </si>
  <si>
    <t>PINEVILLE, S.L.U.</t>
  </si>
  <si>
    <t>Estrella  Rey Martin</t>
  </si>
  <si>
    <t>000916 EUXA SERVICIOS SOC</t>
  </si>
  <si>
    <t xml:space="preserve"> KVA Mantenimiento,</t>
  </si>
  <si>
    <t>JOSE LUIS AMENEIRO M</t>
  </si>
  <si>
    <t xml:space="preserve"> CENTRO DE TRANSFUS</t>
  </si>
  <si>
    <t>CONCELLO DE OLEIROS</t>
  </si>
  <si>
    <t>000647 ANTONIO LEIRA SAND</t>
  </si>
  <si>
    <t xml:space="preserve"> ABRENTE GESTORA GA</t>
  </si>
  <si>
    <t>ANDRES &amp; LAJO, S.A</t>
  </si>
  <si>
    <t>000086 TEL HERMANOS MONGE</t>
  </si>
  <si>
    <t>000806 COMUNIDAD DE PROPIETARIOS TREB</t>
  </si>
  <si>
    <t>RUBEN RODRIGUEZ CADI</t>
  </si>
  <si>
    <t>000613 JEFRY</t>
  </si>
  <si>
    <t>000102 FEYJU</t>
  </si>
  <si>
    <t xml:space="preserve"> CONSTRUCCIONES ANGEL JOVE</t>
  </si>
  <si>
    <t>CONTROLADORES ELECTR</t>
  </si>
  <si>
    <t>000650 TARENOR, S.A.L</t>
  </si>
  <si>
    <t>000331 I.E.S. IMAGEN Y SONIDO</t>
  </si>
  <si>
    <t>000856 MABESOA, S.L</t>
  </si>
  <si>
    <t>G &amp; D S.A.R.L. IMPOR</t>
  </si>
  <si>
    <t>PROMOCIONES  MONTERO</t>
  </si>
  <si>
    <t>000622 MOTOS J. COSTA</t>
  </si>
  <si>
    <t>000908 VERTEDEROS DE RESI</t>
  </si>
  <si>
    <t>001008 CONSELLERIA DE PESCA</t>
  </si>
  <si>
    <t>CASH FROIZ LA ESTRAD</t>
  </si>
  <si>
    <t>000736 LOMA Y ESCALADA, S</t>
  </si>
  <si>
    <t>000951 TRADIA TELECOM, S.</t>
  </si>
  <si>
    <t>001082 Merusa Mantenimien</t>
  </si>
  <si>
    <t>P Y Q</t>
  </si>
  <si>
    <t>000307 AUSIMA, S.A.</t>
  </si>
  <si>
    <t xml:space="preserve"> XUNTA DE GALICIA</t>
  </si>
  <si>
    <t>SUPERVISION Y CONTRO</t>
  </si>
  <si>
    <t>000690 RECAMBIOS BARREIRO</t>
  </si>
  <si>
    <t xml:space="preserve"> FROIZ GRANDES SUPERFICIES S.A.</t>
  </si>
  <si>
    <t>Antonio Gallo Sánche</t>
  </si>
  <si>
    <t>000769 ALCARREﾑA DE SEGURIDAD, S.L</t>
  </si>
  <si>
    <t xml:space="preserve"> ERIMSA</t>
  </si>
  <si>
    <t>MARIA CARMEN SIXTO A</t>
  </si>
  <si>
    <t xml:space="preserve"> MERCASH SAR, S.L</t>
  </si>
  <si>
    <t>FRIO VENTISCA, S.L.</t>
  </si>
  <si>
    <t>000599 PROLOC, S.L</t>
  </si>
  <si>
    <t xml:space="preserve"> AXION - Red de Ban</t>
  </si>
  <si>
    <t>000554 BALNEARIO DO TREMO</t>
  </si>
  <si>
    <t>000747 ALVARO VALVIGO</t>
  </si>
  <si>
    <t>000324 SELECON, S.L.</t>
  </si>
  <si>
    <t xml:space="preserve"> FRIEIRA GESTIÓN DE</t>
  </si>
  <si>
    <t>T.E.C.O.E.M., S.L</t>
  </si>
  <si>
    <t>000746 MAKRO</t>
  </si>
  <si>
    <t xml:space="preserve"> INDUSTRIAL ELÉCTRI</t>
  </si>
  <si>
    <t>Multiservicios Tecno</t>
  </si>
  <si>
    <t xml:space="preserve"> ALMACENES VINXEIRA</t>
  </si>
  <si>
    <t>FERNANDO SALGADO VIL</t>
  </si>
  <si>
    <t xml:space="preserve"> Fundación Pública Virxen da Xun</t>
  </si>
  <si>
    <t>ESTEVEZ TENREIRO, S.</t>
  </si>
  <si>
    <t>000741 ESTACIﾓN DE SERVICIO SAN ANTON</t>
  </si>
  <si>
    <t>001077 Direcci General de Patrimoni E</t>
  </si>
  <si>
    <t xml:space="preserve"> SERVIMEDIA, S.A</t>
  </si>
  <si>
    <t>JOANMI, S.A.</t>
  </si>
  <si>
    <t>000949 Electricidad Hermanos Fortea,</t>
  </si>
  <si>
    <t>ISS Soluciones de Ma</t>
  </si>
  <si>
    <t>RESOR, LDA</t>
  </si>
  <si>
    <t>000771 HOSPITAL ALVAREZ BUYLLA</t>
  </si>
  <si>
    <t>000986 COMUNIDAD DE PROPI</t>
  </si>
  <si>
    <t>000817 FERNANDO SALGADO V</t>
  </si>
  <si>
    <t xml:space="preserve"> HOTEL NUEVO VICHONA</t>
  </si>
  <si>
    <t>FUENTES - LISTA, S.L</t>
  </si>
  <si>
    <t xml:space="preserve"> HOTEL TRONCOSO, S.</t>
  </si>
  <si>
    <t>JANAUTO MOTOR, S.L</t>
  </si>
  <si>
    <t>SPAIN AFS LLC</t>
  </si>
  <si>
    <t>001113 CANTERA AREAS, S.L</t>
  </si>
  <si>
    <t xml:space="preserve"> AYASO SAINZ ALBERT</t>
  </si>
  <si>
    <t>ELEC SEGURIDAD GALIC</t>
  </si>
  <si>
    <t>000963 ONCE</t>
  </si>
  <si>
    <t xml:space="preserve"> HERMANITAS DE ANCIANOS DESAMPA</t>
  </si>
  <si>
    <t>MAKRO AUTOSERVICIO M</t>
  </si>
  <si>
    <t>001070 SILVAN SERVICIOS T</t>
  </si>
  <si>
    <t xml:space="preserve"> CONSTRUCCION DE APARCAMIENTOS</t>
  </si>
  <si>
    <t>SOLUCIONES ELECTRICA</t>
  </si>
  <si>
    <t>000882 PAZO DE VILABOA RESORTS, S.L</t>
  </si>
  <si>
    <t>Montajes Eléctricos</t>
  </si>
  <si>
    <t>UTE CEBREIRO</t>
  </si>
  <si>
    <t>000821 DCG FOR CONSTRUCTION MANAGEMEN</t>
  </si>
  <si>
    <t xml:space="preserve"> LARAXE DISTRIBUCIÓ</t>
  </si>
  <si>
    <t>000763 MONTAJES Y PROYECTOS E. A.C.,</t>
  </si>
  <si>
    <t>000932 MAECO, S.L</t>
  </si>
  <si>
    <t>001083 CLUB FINANCIERO VIGO, S.A</t>
  </si>
  <si>
    <t xml:space="preserve"> EFCAL, S.L</t>
  </si>
  <si>
    <t>000985 MONTAJES E INGENIERIA ARCE, S,</t>
  </si>
  <si>
    <t>001089 K.V.A. GAMAS DE MA</t>
  </si>
  <si>
    <t>APLICACIONES ELÉCTRI</t>
  </si>
  <si>
    <t>000987 AYUNTAMIENTO DE SESEÑA</t>
  </si>
  <si>
    <t>000797 EXTRA CONTINENTAL TRADING</t>
  </si>
  <si>
    <t>000094 BOYMOSA, S.L.</t>
  </si>
  <si>
    <t>CONVENTO DE SAN FRAN</t>
  </si>
  <si>
    <t xml:space="preserve"> SUPERMERCADOS LORENZO</t>
  </si>
  <si>
    <t xml:space="preserve"> ANDAINA-II</t>
  </si>
  <si>
    <t xml:space="preserve">000839 JOSE ANTONIO LISTE OTERO </t>
  </si>
  <si>
    <t>BIPANEL SISTEMAS INT</t>
  </si>
  <si>
    <t>000972 BOULLOSA Y ESTEVEZ</t>
  </si>
  <si>
    <t>TALLERES CONSOLACIÓN</t>
  </si>
  <si>
    <t>000818 EDUARDO MILLA GONZ</t>
  </si>
  <si>
    <t>000875 ELECTRICIDAD DEVES</t>
  </si>
  <si>
    <t>001111 Mario Diego Mateos</t>
  </si>
  <si>
    <t>VÍAS Y CONSTRUCCIONE</t>
  </si>
  <si>
    <t xml:space="preserve">000327 ESTEVEZ TENREIRO, </t>
  </si>
  <si>
    <t>001025 ABRENTE GESTORA GA</t>
  </si>
  <si>
    <t xml:space="preserve"> POWER QUALITY SOLUTI</t>
  </si>
  <si>
    <t>000903 Constante Gonzalez</t>
  </si>
  <si>
    <t xml:space="preserve"> CULIC ELEKTRO CENTAR</t>
  </si>
  <si>
    <t>000762 MAKRO</t>
  </si>
  <si>
    <t>001121 CORUÑESA DE ARREND</t>
  </si>
  <si>
    <t>DYTRAS, S.A.</t>
  </si>
  <si>
    <t>001081 LUIS ANGEL MARTINE</t>
  </si>
  <si>
    <t xml:space="preserve"> CARBALLAL DE RESIDUOS, S.L</t>
  </si>
  <si>
    <t>AYUNTAMIENTO DE ALCO</t>
  </si>
  <si>
    <t>GRUPO ANTOLIN-VIGO,</t>
  </si>
  <si>
    <t>000897 EULEN, S.A</t>
  </si>
  <si>
    <t>000874 IES MEAÑO</t>
  </si>
  <si>
    <t xml:space="preserve"> MAPFRE QUAVITAE, S</t>
  </si>
  <si>
    <t>001095 NORVENTO O.P.M. S.</t>
  </si>
  <si>
    <t>INSTALACIONES INABEN</t>
  </si>
  <si>
    <t xml:space="preserve">000950 TENDIDOS MONCOSA, </t>
  </si>
  <si>
    <t xml:space="preserve"> VIVEROS AIR MAR</t>
  </si>
  <si>
    <t>000761 MAQUIRENTA, O.P., S.L</t>
  </si>
  <si>
    <t>EUROZELTIFUR, S.L.</t>
  </si>
  <si>
    <t>000740 HERMANOS LﾓPEZ GUNTﾍN, C.</t>
  </si>
  <si>
    <t>000961 SIRESA CAROLUS MAG</t>
  </si>
  <si>
    <t>001054 DIRECCION GENERAL DE PATRIMONI</t>
  </si>
  <si>
    <t xml:space="preserve"> CANTERA AREAS, S.L</t>
  </si>
  <si>
    <t>000738 ORTEGAL OIL, S.L</t>
  </si>
  <si>
    <t>000983 AYUNTAMIENTO DE OLEIROS</t>
  </si>
  <si>
    <t>UTE TALASOPONIENTE</t>
  </si>
  <si>
    <t>METROPOLITAN SPAIN,</t>
  </si>
  <si>
    <t>000895 NEVADA DE AUTOMACI</t>
  </si>
  <si>
    <t>001105 Behar Bidasoa ONG</t>
  </si>
  <si>
    <t>000695 Parador de Turismo ENRIQUE II</t>
  </si>
  <si>
    <t>000893 ILUMINACIONES ELECTROSIL</t>
  </si>
  <si>
    <t>000871 CENTRO COMERCIAL L</t>
  </si>
  <si>
    <t>001053 PURIFICACION MEIJI</t>
  </si>
  <si>
    <t xml:space="preserve"> ISMALEC</t>
  </si>
  <si>
    <t>000739 ESTACIﾓN DE SERVICIO MERA, S.L</t>
  </si>
  <si>
    <t>000938 ZAMBRA PRODUCCIONE</t>
  </si>
  <si>
    <t>Electricidad Manteni</t>
  </si>
  <si>
    <t>000262 RTVG</t>
  </si>
  <si>
    <t>000915 CONVENTO DE SAN FR</t>
  </si>
  <si>
    <t>JOSÉ ANTONIO DE LEÓN</t>
  </si>
  <si>
    <t>000843 SERVICIO DE ARMAMENTO Y EQUIPA</t>
  </si>
  <si>
    <t>000918 DISTRIBUCIONES TABULA</t>
  </si>
  <si>
    <t xml:space="preserve"> I.E.S. AS TELLEIRA</t>
  </si>
  <si>
    <t>000218 INSTALACIONES DEL NOROESTE</t>
  </si>
  <si>
    <t>MOELNOR, S.L.L.</t>
  </si>
  <si>
    <t>000809 TALLERES ELﾉCTRICOS LUCAS, S.L</t>
  </si>
  <si>
    <t>000970 ELECTROVIDAL</t>
  </si>
  <si>
    <t>001120 INSTALACIONES ELECTRICAS CALAD</t>
  </si>
  <si>
    <t>000205 ENYPESA</t>
  </si>
  <si>
    <t>000942 ARIDOS 93, S.L</t>
  </si>
  <si>
    <t>001032 YAMAHA MOTOR ESPAÑ</t>
  </si>
  <si>
    <t>Concello da Coruña</t>
  </si>
  <si>
    <t>000833 CELEBRACIONES INOLVIDABLES</t>
  </si>
  <si>
    <t>001112 DISTRELEC-NOIA</t>
  </si>
  <si>
    <t>Turismo de Ayos, S.L</t>
  </si>
  <si>
    <t>000892 EURORESIDENCIAS GESTIﾓN, S.A</t>
  </si>
  <si>
    <t>CONCELLO DE CAMBRE</t>
  </si>
  <si>
    <t xml:space="preserve"> Ayuntamiento de Cedeira</t>
  </si>
  <si>
    <t>000155 AKEMENIDA, S.L</t>
  </si>
  <si>
    <t xml:space="preserve"> I.E.S.P. PONTE DO PORTO</t>
  </si>
  <si>
    <t>000802 ASISTEC MAQUINARIA, S.L.</t>
  </si>
  <si>
    <t>000858 INVESTIGACIﾓN Y DESARROLLO DEL</t>
  </si>
  <si>
    <t>JOSE ANTONIO SOUTO V</t>
  </si>
  <si>
    <t>000854 JARDINCELAS, S.L.</t>
  </si>
  <si>
    <t>001069 CONCELLO DE ARZÚA</t>
  </si>
  <si>
    <t>BOCACAIMAN IBERICA,</t>
  </si>
  <si>
    <t>000079 VEICAR, S.L.</t>
  </si>
  <si>
    <t xml:space="preserve"> CERDEIRA INDUSTRIA</t>
  </si>
  <si>
    <t>000704 FERRETERIA RODRIGUEZ</t>
  </si>
  <si>
    <t>001085 TINAMENOR, S.L</t>
  </si>
  <si>
    <t>NORDÉS PROSEGUR TECN</t>
  </si>
  <si>
    <t xml:space="preserve">000789 HERMANOS BONAL S. </t>
  </si>
  <si>
    <t>000914 REINALDO BREA SANJ</t>
  </si>
  <si>
    <t>BERGANTIÑOS AREA COM</t>
  </si>
  <si>
    <t>000049 RUBEL</t>
  </si>
  <si>
    <t xml:space="preserve"> PAZO DE VILABOA RESORTS, S.L</t>
  </si>
  <si>
    <t>000778 O.R.L</t>
  </si>
  <si>
    <t xml:space="preserve">000119 BROILERS MONTAÑO, </t>
  </si>
  <si>
    <t>VILNARO SERVEIS, S.L</t>
  </si>
  <si>
    <t>000807 PINEDA ORTEGA SUMINISTROS, S.L</t>
  </si>
  <si>
    <t>PAPILLON FILMS, S.L.</t>
  </si>
  <si>
    <t>000287 SAMPOL I. y O. Can</t>
  </si>
  <si>
    <t xml:space="preserve"> NORVENTO MONTOUTO,</t>
  </si>
  <si>
    <t>000544 TALLERES F.V. GARC</t>
  </si>
  <si>
    <t xml:space="preserve"> PANADERÍA GULPILLE</t>
  </si>
  <si>
    <t>001092 GADISA</t>
  </si>
  <si>
    <t xml:space="preserve"> Delegación Provincial de cultura</t>
  </si>
  <si>
    <t>001030 INDUSTRIAS JULIO S</t>
  </si>
  <si>
    <t>000875 ELECTRICIDAD DEVESA</t>
  </si>
  <si>
    <t>001096 ELECNOR, S.A</t>
  </si>
  <si>
    <t xml:space="preserve"> GRANICAL MARMA, S.</t>
  </si>
  <si>
    <t xml:space="preserve"> Gallega de ajardinamiento</t>
  </si>
  <si>
    <t>000890 CARPINTERIA VALDEZA</t>
  </si>
  <si>
    <t xml:space="preserve"> LABORATORIO DE SANIDADE E PROD</t>
  </si>
  <si>
    <t>000929 CAHEMASA INDUSTRIA</t>
  </si>
  <si>
    <t xml:space="preserve"> ABN PIPE ABASTECIM</t>
  </si>
  <si>
    <t>000995 ELECTRO SEL, S.L</t>
  </si>
  <si>
    <t>ESCOTEGO, S.L</t>
  </si>
  <si>
    <t>001075 César Cubeiro Veig</t>
  </si>
  <si>
    <t xml:space="preserve"> ANTONIO MONTES SAN</t>
  </si>
  <si>
    <t>001020 TEXAS CONTROLS, S.</t>
  </si>
  <si>
    <t>001078 M. LAGO, S.A.</t>
  </si>
  <si>
    <t>CRUNIA MANTENIMIENTO</t>
  </si>
  <si>
    <t>000968 GABRIEL CARRASCO H</t>
  </si>
  <si>
    <t>001093 PESQUERIAS ALBORADA</t>
  </si>
  <si>
    <t>001102 RAY AGUA UNIVERSAL</t>
  </si>
  <si>
    <t xml:space="preserve"> FUNDACION RENAL "I</t>
  </si>
  <si>
    <t xml:space="preserve">000952 HOSPITAL COMARCAL </t>
  </si>
  <si>
    <t xml:space="preserve"> MERCAGAL, S.L</t>
  </si>
  <si>
    <t>001024 APLICACIONES ESPEC</t>
  </si>
  <si>
    <t xml:space="preserve"> CASH FROIZ LA ESTR</t>
  </si>
  <si>
    <t>000959 EXCAVACIONES LOBERA, S.L</t>
  </si>
  <si>
    <t>000531 Talleres Navarrete</t>
  </si>
  <si>
    <t xml:space="preserve"> PARKING WORK CENTE</t>
  </si>
  <si>
    <t>ROSENDO PICO FRAGA</t>
  </si>
  <si>
    <t>000896 ARTURO COLLADO FUE</t>
  </si>
  <si>
    <t>FUERZAS AEREAS AMERI</t>
  </si>
  <si>
    <t>000998 AMADORES DUNAS, S.</t>
  </si>
  <si>
    <t>000880 Ayuntamiento de Begonte</t>
  </si>
  <si>
    <t>001036 MAPALMA SERVI, S.L</t>
  </si>
  <si>
    <t xml:space="preserve"> HOTEL DELFIN AZUL,</t>
  </si>
  <si>
    <t>000881 Comercial DIGON, S</t>
  </si>
  <si>
    <t>PANELES SOLARES TERM</t>
  </si>
  <si>
    <t>CRC OBRAS Y SERVICIO</t>
  </si>
  <si>
    <t>PARADORES TURISMO DE</t>
  </si>
  <si>
    <t xml:space="preserve"> CELTIC STORES, S.L</t>
  </si>
  <si>
    <t xml:space="preserve"> RESOR, LDA</t>
  </si>
  <si>
    <t>PURIFICACION MEIJIDE</t>
  </si>
  <si>
    <t xml:space="preserve"> CORTIZO HIDROELECT</t>
  </si>
  <si>
    <t>GESTION SOLUCION Y C</t>
  </si>
  <si>
    <t xml:space="preserve"> I.E.S. Terra de Trasancos</t>
  </si>
  <si>
    <t xml:space="preserve"> VIELSO, S.L</t>
  </si>
  <si>
    <t xml:space="preserve"> I.E.S. Maruxa Mall</t>
  </si>
  <si>
    <t xml:space="preserve"> I.E.S. POETA AÑON</t>
  </si>
  <si>
    <t xml:space="preserve"> I.E.S. IMAGEN Y SONIDO</t>
  </si>
  <si>
    <t>INELSEA, S.L.</t>
  </si>
  <si>
    <t xml:space="preserve"> IES. LARACHA</t>
  </si>
  <si>
    <t xml:space="preserve"> BOULLOSA Y ESTEVEZ</t>
  </si>
  <si>
    <t xml:space="preserve"> SERYMAN S.A.</t>
  </si>
  <si>
    <t>COMANDANCIA GUARDIA</t>
  </si>
  <si>
    <t xml:space="preserve"> PAPILLON FILMS, S.</t>
  </si>
  <si>
    <t>AYUNTAMIENTO DE VILA</t>
  </si>
  <si>
    <t xml:space="preserve"> HOSPITAL DE LEON</t>
  </si>
  <si>
    <t>Bernardino López Sac</t>
  </si>
  <si>
    <t xml:space="preserve"> REPARACIONES ELECTRICAS RYM</t>
  </si>
  <si>
    <t xml:space="preserve"> LOMA Y ESCALADA, S</t>
  </si>
  <si>
    <t>TECNORED, S.A.</t>
  </si>
  <si>
    <t>ELECNOR, S.A</t>
  </si>
  <si>
    <t xml:space="preserve"> GERARDO DE LUCAS, </t>
  </si>
  <si>
    <t xml:space="preserve"> TURGALICIA, S.A.</t>
  </si>
  <si>
    <t>GESTION Y DESARROLLO</t>
  </si>
  <si>
    <t>José Fungueiriño Sie</t>
  </si>
  <si>
    <t>EUROESPES, S.A.</t>
  </si>
  <si>
    <t xml:space="preserve"> JOANMI, S.A.</t>
  </si>
  <si>
    <t xml:space="preserve"> ELECTRICIDAD FERSU</t>
  </si>
  <si>
    <t xml:space="preserve"> UNION FENOSA GENERERACION</t>
  </si>
  <si>
    <t>CASINO BAHIA DE GIJO</t>
  </si>
  <si>
    <t xml:space="preserve"> AUTOPISTAS DEL ATLANTICO</t>
  </si>
  <si>
    <t>AGUAS DEL SUROESTE D</t>
  </si>
  <si>
    <t>ALVARO MONTERO ELECT</t>
  </si>
  <si>
    <t xml:space="preserve"> LECHE PASCUAL ESPA</t>
  </si>
  <si>
    <t>CORUÑESA DE ARRENDAM</t>
  </si>
  <si>
    <t xml:space="preserve"> GRELEX, S.L.</t>
  </si>
  <si>
    <t>BOSET, S.L.</t>
  </si>
  <si>
    <t xml:space="preserve"> MOTEL JARDIN, S.A</t>
  </si>
  <si>
    <t xml:space="preserve"> TALLERES HERCULES,</t>
  </si>
  <si>
    <t xml:space="preserve"> FERNANDO SALGADO V</t>
  </si>
  <si>
    <t xml:space="preserve"> ESKOOP SDAD KOOP</t>
  </si>
  <si>
    <t>COPYUR, S.L.</t>
  </si>
  <si>
    <t xml:space="preserve"> EXCAVACIONES LOBERA, S.L</t>
  </si>
  <si>
    <t xml:space="preserve"> CELSO NUÑEZ, S.L</t>
  </si>
  <si>
    <t>PARADOR DE TURISMO A</t>
  </si>
  <si>
    <t>U.T.E. REYNOBER &amp; CO</t>
  </si>
  <si>
    <t>UNION TEMPORAL PROYE</t>
  </si>
  <si>
    <t>HUNE Maquinaria, S.L</t>
  </si>
  <si>
    <t>C.WOERMANN GmbH&amp;Co.K</t>
  </si>
  <si>
    <t xml:space="preserve"> MAGNETO GALICIA, S</t>
  </si>
  <si>
    <t xml:space="preserve"> WORESMAR ELECTRIC,</t>
  </si>
  <si>
    <t>CONSTRUCCIONES MON,</t>
  </si>
  <si>
    <t>CALHER MONTAJES ELEC</t>
  </si>
  <si>
    <t>GRUPO NOZAR INMOBILI</t>
  </si>
  <si>
    <t xml:space="preserve"> Seguridad Integral</t>
  </si>
  <si>
    <t xml:space="preserve"> RESTAURANTE A PENELA</t>
  </si>
  <si>
    <t xml:space="preserve"> INSTALACIONES ELECTRICAS CALAD</t>
  </si>
  <si>
    <t xml:space="preserve"> RED ELECTRICA DE ESPAÑA</t>
  </si>
  <si>
    <t>Internacional</t>
  </si>
  <si>
    <t>%</t>
  </si>
  <si>
    <t>Nacional</t>
  </si>
  <si>
    <t>Crecim.Euros</t>
  </si>
  <si>
    <t>Crecim Internac</t>
  </si>
  <si>
    <t>Peso internac</t>
  </si>
  <si>
    <t>FECHA</t>
  </si>
  <si>
    <t xml:space="preserve"> UNION TEMPORAL PUNTO EXACTO AR</t>
  </si>
  <si>
    <t>Total clientes</t>
  </si>
  <si>
    <t>Clientes activos</t>
  </si>
  <si>
    <t>Total  UNION TEMPORAL PUNTO EXACTO AR</t>
  </si>
  <si>
    <t>Total  POWER &amp; NETWORKS I</t>
  </si>
  <si>
    <t>Total POWER AND NETWORKS L</t>
  </si>
  <si>
    <t xml:space="preserve"> TECNOIMPORT</t>
  </si>
  <si>
    <t>Total  TECNOIMPORT</t>
  </si>
  <si>
    <t>Total  ENERGIA INTEGRAL ANDINA</t>
  </si>
  <si>
    <t>Total  LEICHEM</t>
  </si>
  <si>
    <t>Total BANCO DE CREDITO DEL</t>
  </si>
  <si>
    <t>Total  EUROMATEL, LDA.</t>
  </si>
  <si>
    <t>Total  ZORIPLUS</t>
  </si>
  <si>
    <t xml:space="preserve"> TURNER VALLEY CORP</t>
  </si>
  <si>
    <t>Total  TURNER VALLEY CORP</t>
  </si>
  <si>
    <t>Total ISOLUX INGENIERIA, S</t>
  </si>
  <si>
    <t>Total  MALVIL TOO</t>
  </si>
  <si>
    <t xml:space="preserve"> TSUNAMI</t>
  </si>
  <si>
    <t>Total  TSUNAMI</t>
  </si>
  <si>
    <t>Total R-7, CHEMICALS ENTER</t>
  </si>
  <si>
    <t xml:space="preserve"> DIFERENCIAL-ELECTR</t>
  </si>
  <si>
    <t>Total  DIFERENCIAL-ELECTR</t>
  </si>
  <si>
    <t xml:space="preserve"> TUNIBER</t>
  </si>
  <si>
    <t>Total  TUNIBER</t>
  </si>
  <si>
    <t xml:space="preserve"> TECNOTEX</t>
  </si>
  <si>
    <t>Total  TECNOTEX</t>
  </si>
  <si>
    <t xml:space="preserve"> SELENIA, LTD</t>
  </si>
  <si>
    <t>Total  SELENIA, LTD</t>
  </si>
  <si>
    <t xml:space="preserve"> SARL PROMAG</t>
  </si>
  <si>
    <t>Total  SARL PROMAG</t>
  </si>
  <si>
    <t xml:space="preserve"> ALBERT EXPORT, S.R</t>
  </si>
  <si>
    <t>Total  ALBERT EXPORT, S.R</t>
  </si>
  <si>
    <t>Total RN POWER LIMITED</t>
  </si>
  <si>
    <t>Total ENTRACO</t>
  </si>
  <si>
    <t>Total MOPAVE -MOTORES E PE</t>
  </si>
  <si>
    <t xml:space="preserve"> GENESETE</t>
  </si>
  <si>
    <t>Total  GENESETE</t>
  </si>
  <si>
    <t>Total BENNES MARREL MAROC</t>
  </si>
  <si>
    <t xml:space="preserve"> INOPOWER - SISTEMA</t>
  </si>
  <si>
    <t>Total  INOPOWER - SISTEMA</t>
  </si>
  <si>
    <t xml:space="preserve"> SARL HYDROPOMPES</t>
  </si>
  <si>
    <t>Total  SARL HYDROPOMPES</t>
  </si>
  <si>
    <t>Total  BIMOTOR S.p.A.</t>
  </si>
  <si>
    <t xml:space="preserve"> SIPEL</t>
  </si>
  <si>
    <t>Total  SIPEL</t>
  </si>
  <si>
    <t>Total BEYOND TECH COMM C.A</t>
  </si>
  <si>
    <t xml:space="preserve"> FLUBIOTECH LLC</t>
  </si>
  <si>
    <t>Total  FLUBIOTECH LLC</t>
  </si>
  <si>
    <t>Total  CULIC ELEKTRO CENTAR</t>
  </si>
  <si>
    <t xml:space="preserve"> M.H. AL-MUFTAG EST</t>
  </si>
  <si>
    <t>Total  M.H. AL-MUFTAG EST</t>
  </si>
  <si>
    <t>Total BELLAVISTA TRADING S</t>
  </si>
  <si>
    <t xml:space="preserve"> RODRIGUEZ DELGADO,</t>
  </si>
  <si>
    <t>Total  RODRIGUEZ DELGADO,</t>
  </si>
  <si>
    <t xml:space="preserve"> PORT MARLY</t>
  </si>
  <si>
    <t>Total  PORT MARLY</t>
  </si>
  <si>
    <t>Total GLOBAL ENERGY SERVIC</t>
  </si>
  <si>
    <t>Total CONCESIONARIA SANTIA</t>
  </si>
  <si>
    <t xml:space="preserve"> ACEGE</t>
  </si>
  <si>
    <t>Total  ACEGE</t>
  </si>
  <si>
    <t>Total VALLIN BALTIC AS</t>
  </si>
  <si>
    <t xml:space="preserve"> FERMIN GONZALEZ GARCIA</t>
  </si>
  <si>
    <t>Total  FERMIN GONZALEZ GARCIA</t>
  </si>
  <si>
    <t xml:space="preserve"> INTERNACIONAL CUBA</t>
  </si>
  <si>
    <t>Total  INTERNACIONAL CUBA</t>
  </si>
  <si>
    <t xml:space="preserve"> AUTOMETAL S/A.</t>
  </si>
  <si>
    <t>Total  AUTOMETAL S/A.</t>
  </si>
  <si>
    <t>Total  SUPERMERCADOS PRIETO FROIZ, S.</t>
  </si>
  <si>
    <t>Total DUTTON HERMANOS, S..</t>
  </si>
  <si>
    <t>Total G &amp; D S.A.R.L. IMPOR</t>
  </si>
  <si>
    <t xml:space="preserve"> COMERCIAL RAM</t>
  </si>
  <si>
    <t>Total  COMERCIAL RAM</t>
  </si>
  <si>
    <t>Total  POWER QUALITY SOLUTI</t>
  </si>
  <si>
    <t>Total  RESOR, LDA</t>
  </si>
  <si>
    <t>Total UNION TEMPORAL PROYE</t>
  </si>
  <si>
    <t>Total RESOR, LDA</t>
  </si>
  <si>
    <t>Desv</t>
  </si>
  <si>
    <t>Provincia</t>
  </si>
  <si>
    <t>Facturación</t>
  </si>
  <si>
    <t>REGION</t>
  </si>
  <si>
    <t>MADRID</t>
  </si>
  <si>
    <t>Madrid</t>
  </si>
  <si>
    <t>Logroño</t>
  </si>
  <si>
    <t>Cantabria</t>
  </si>
  <si>
    <t>Coruña</t>
  </si>
  <si>
    <t>Cadiz</t>
  </si>
  <si>
    <t>Melilla</t>
  </si>
  <si>
    <t>Fact</t>
  </si>
  <si>
    <t>Barcelona</t>
  </si>
  <si>
    <t>Valladolid</t>
  </si>
  <si>
    <t>Gerona</t>
  </si>
  <si>
    <t>Pontevedra</t>
  </si>
  <si>
    <t>Orense</t>
  </si>
  <si>
    <t>Leon</t>
  </si>
  <si>
    <t>Canarias</t>
  </si>
  <si>
    <t>Soria</t>
  </si>
  <si>
    <t>Avila</t>
  </si>
  <si>
    <t>Asturias</t>
  </si>
  <si>
    <t>Malaga</t>
  </si>
  <si>
    <t>Alicante</t>
  </si>
  <si>
    <t>CORUÑA</t>
  </si>
  <si>
    <t>Sevilla</t>
  </si>
  <si>
    <t>Toledo</t>
  </si>
  <si>
    <t>Lleida</t>
  </si>
  <si>
    <t>Valencia</t>
  </si>
  <si>
    <t>Tarragona</t>
  </si>
  <si>
    <t>Albacete</t>
  </si>
  <si>
    <t>Vizcaya</t>
  </si>
  <si>
    <t>Bilbao</t>
  </si>
  <si>
    <t>Murcia</t>
  </si>
  <si>
    <t>Lugo</t>
  </si>
  <si>
    <t>Palencia</t>
  </si>
  <si>
    <t>Badajoz</t>
  </si>
  <si>
    <t>Jaen</t>
  </si>
  <si>
    <t>Granada</t>
  </si>
  <si>
    <t>Baleares</t>
  </si>
  <si>
    <t>Castellon</t>
  </si>
  <si>
    <t>Huelva</t>
  </si>
  <si>
    <t>Guadalajara</t>
  </si>
  <si>
    <t>BARCELONA</t>
  </si>
  <si>
    <t>Guipuzcoa</t>
  </si>
  <si>
    <t>Segovia</t>
  </si>
  <si>
    <t>Salamanca</t>
  </si>
  <si>
    <t>Navarra</t>
  </si>
  <si>
    <t>Oviedo</t>
  </si>
  <si>
    <t>Caceres</t>
  </si>
  <si>
    <t>Santander</t>
  </si>
  <si>
    <t>Cordoba</t>
  </si>
  <si>
    <t>Cuenca</t>
  </si>
  <si>
    <t>Zaragoza</t>
  </si>
  <si>
    <t>Alava</t>
  </si>
  <si>
    <t>Almeria</t>
  </si>
  <si>
    <t>Burgos</t>
  </si>
  <si>
    <t>Pamplona</t>
  </si>
  <si>
    <t>Ciudad Real</t>
  </si>
  <si>
    <t>Zamora</t>
  </si>
  <si>
    <t>TOTAL</t>
  </si>
  <si>
    <t>Suma Madrid</t>
  </si>
  <si>
    <t>Suma Coruña</t>
  </si>
  <si>
    <t>Suma Barcelona</t>
  </si>
  <si>
    <t>N</t>
  </si>
  <si>
    <t>I</t>
  </si>
  <si>
    <t>A/        1</t>
  </si>
  <si>
    <t xml:space="preserve"> ABENSUR</t>
  </si>
  <si>
    <t>GENESAL</t>
  </si>
  <si>
    <t>A/        2</t>
  </si>
  <si>
    <t xml:space="preserve"> ABETUR, S.L</t>
  </si>
  <si>
    <t>MANTENIMIENTO</t>
  </si>
  <si>
    <t>A/        3</t>
  </si>
  <si>
    <t>A/        4</t>
  </si>
  <si>
    <t>A Coruña</t>
  </si>
  <si>
    <t>A/        5</t>
  </si>
  <si>
    <t>PEDRO BASANTA</t>
  </si>
  <si>
    <t>A/        6</t>
  </si>
  <si>
    <t>ENRIQUE DIAZ</t>
  </si>
  <si>
    <t>A/        7</t>
  </si>
  <si>
    <t>A/       10</t>
  </si>
  <si>
    <t>A/       11</t>
  </si>
  <si>
    <t>A/       12</t>
  </si>
  <si>
    <t xml:space="preserve"> ACCIONA INFRAESTRU</t>
  </si>
  <si>
    <t>Portugal</t>
  </si>
  <si>
    <t>A/       13</t>
  </si>
  <si>
    <t>A/       14</t>
  </si>
  <si>
    <t>FERNANDEZ PARGA</t>
  </si>
  <si>
    <t>A/       15</t>
  </si>
  <si>
    <t>EUROMATEL</t>
  </si>
  <si>
    <t>A/       16</t>
  </si>
  <si>
    <t>A/       17</t>
  </si>
  <si>
    <t>A/       18</t>
  </si>
  <si>
    <t>A/       19</t>
  </si>
  <si>
    <t>A/       20</t>
  </si>
  <si>
    <t>A/       21</t>
  </si>
  <si>
    <t>A/       22</t>
  </si>
  <si>
    <t>A/       23</t>
  </si>
  <si>
    <t>A/        8</t>
  </si>
  <si>
    <t>A/       24</t>
  </si>
  <si>
    <t>A/       25</t>
  </si>
  <si>
    <t>A/       26</t>
  </si>
  <si>
    <t>A/       27</t>
  </si>
  <si>
    <t>A/       28</t>
  </si>
  <si>
    <t>A/       29</t>
  </si>
  <si>
    <t xml:space="preserve"> ACTOPLAN DE GESTIO</t>
  </si>
  <si>
    <t>A/       30</t>
  </si>
  <si>
    <t>A/       31</t>
  </si>
  <si>
    <t>A/        9</t>
  </si>
  <si>
    <t>A/       32</t>
  </si>
  <si>
    <t>A/       33</t>
  </si>
  <si>
    <t>A/       34</t>
  </si>
  <si>
    <t>A/       35</t>
  </si>
  <si>
    <t>A/       36</t>
  </si>
  <si>
    <t>A/       37</t>
  </si>
  <si>
    <t>A/       38</t>
  </si>
  <si>
    <t>A/       39</t>
  </si>
  <si>
    <t>A/       40</t>
  </si>
  <si>
    <t>A/       41</t>
  </si>
  <si>
    <t>A/       42</t>
  </si>
  <si>
    <t>A/       43</t>
  </si>
  <si>
    <t>A/       44</t>
  </si>
  <si>
    <t>A/       45</t>
  </si>
  <si>
    <t>A/       46</t>
  </si>
  <si>
    <t>A/       47</t>
  </si>
  <si>
    <t>A/       48</t>
  </si>
  <si>
    <t>A/       49</t>
  </si>
  <si>
    <t>A/       50</t>
  </si>
  <si>
    <t>A/       51</t>
  </si>
  <si>
    <t>A/       52</t>
  </si>
  <si>
    <t>A/       53</t>
  </si>
  <si>
    <t xml:space="preserve"> AECOM</t>
  </si>
  <si>
    <t>A/       54</t>
  </si>
  <si>
    <t xml:space="preserve"> AENA - AEROPUERTO </t>
  </si>
  <si>
    <t>A/       55</t>
  </si>
  <si>
    <t xml:space="preserve"> AFESI CONTROL, S.L</t>
  </si>
  <si>
    <t>A/       56</t>
  </si>
  <si>
    <t>A/       57</t>
  </si>
  <si>
    <t xml:space="preserve"> AGREGO Gestió Inte</t>
  </si>
  <si>
    <t>A/       58</t>
  </si>
  <si>
    <t xml:space="preserve"> Agueira U.T.E</t>
  </si>
  <si>
    <t>A/       60</t>
  </si>
  <si>
    <t xml:space="preserve"> AGUIRRE ELECTRICID</t>
  </si>
  <si>
    <t>A/       61</t>
  </si>
  <si>
    <t>A/       59</t>
  </si>
  <si>
    <t xml:space="preserve"> AIRCOMREUS, S.L</t>
  </si>
  <si>
    <t>A/       62</t>
  </si>
  <si>
    <t xml:space="preserve"> AISCO</t>
  </si>
  <si>
    <t>A/       63</t>
  </si>
  <si>
    <t xml:space="preserve"> AKEMENIDA, S.L</t>
  </si>
  <si>
    <t>A/       64</t>
  </si>
  <si>
    <t>A/       65</t>
  </si>
  <si>
    <t xml:space="preserve"> ALCAR ELECTRICIDAD</t>
  </si>
  <si>
    <t>A/       66</t>
  </si>
  <si>
    <t>A/       67</t>
  </si>
  <si>
    <t>A/       68</t>
  </si>
  <si>
    <t xml:space="preserve"> ALCARREﾑA DE SEGURIDAD, S.L</t>
  </si>
  <si>
    <t>A/       69</t>
  </si>
  <si>
    <t xml:space="preserve"> ALCORAC PROYECTOS E INSTALACIO</t>
  </si>
  <si>
    <t>A/       70</t>
  </si>
  <si>
    <t>A/       71</t>
  </si>
  <si>
    <t>A/       72</t>
  </si>
  <si>
    <t>A/       73</t>
  </si>
  <si>
    <t>A/       79</t>
  </si>
  <si>
    <t>A/       80</t>
  </si>
  <si>
    <t>A/       74</t>
  </si>
  <si>
    <t>A/       75</t>
  </si>
  <si>
    <t>A/       76</t>
  </si>
  <si>
    <t>A/       77</t>
  </si>
  <si>
    <t>A/       78</t>
  </si>
  <si>
    <t>A/       81</t>
  </si>
  <si>
    <t>A/       82</t>
  </si>
  <si>
    <t>A/       83</t>
  </si>
  <si>
    <t>A/       84</t>
  </si>
  <si>
    <t>A/       85</t>
  </si>
  <si>
    <t>A/       86</t>
  </si>
  <si>
    <t>A/       87</t>
  </si>
  <si>
    <t>A/       88</t>
  </si>
  <si>
    <t>A/       89</t>
  </si>
  <si>
    <t>A/       90</t>
  </si>
  <si>
    <t>A/       93</t>
  </si>
  <si>
    <t>A/       91</t>
  </si>
  <si>
    <t>A/       92</t>
  </si>
  <si>
    <t xml:space="preserve"> ALOIPE NAVAL INDUS</t>
  </si>
  <si>
    <t>A/       94</t>
  </si>
  <si>
    <t>A/       95</t>
  </si>
  <si>
    <t>A/       96</t>
  </si>
  <si>
    <t>A/       97</t>
  </si>
  <si>
    <t>A/       98</t>
  </si>
  <si>
    <t>A/       99</t>
  </si>
  <si>
    <t>A/      100</t>
  </si>
  <si>
    <t xml:space="preserve"> ALVAREZ CRESPO, S.L</t>
  </si>
  <si>
    <t>A/      101</t>
  </si>
  <si>
    <t xml:space="preserve"> ALVARO VALVIGO</t>
  </si>
  <si>
    <t>A/      102</t>
  </si>
  <si>
    <t xml:space="preserve"> AMADORES DUNAS, S.</t>
  </si>
  <si>
    <t>A/      103</t>
  </si>
  <si>
    <t>A/      104</t>
  </si>
  <si>
    <t xml:space="preserve"> ANCORAMAR MARISCOS</t>
  </si>
  <si>
    <t>A/      105</t>
  </si>
  <si>
    <t>A/      106</t>
  </si>
  <si>
    <t>A/      107</t>
  </si>
  <si>
    <t>A/      108</t>
  </si>
  <si>
    <t xml:space="preserve"> ANDALUZA DE PILOTES, S.L.</t>
  </si>
  <si>
    <t>A/      109</t>
  </si>
  <si>
    <t>A/      110</t>
  </si>
  <si>
    <t>A/      111</t>
  </si>
  <si>
    <t xml:space="preserve"> ANGEL MARIA OTAMEN</t>
  </si>
  <si>
    <t>A/      112</t>
  </si>
  <si>
    <t>A/      113</t>
  </si>
  <si>
    <t>A/      114</t>
  </si>
  <si>
    <t>A/      115</t>
  </si>
  <si>
    <t>A/      116</t>
  </si>
  <si>
    <t xml:space="preserve"> ANGEL MARTÍN JULIÁ</t>
  </si>
  <si>
    <t>A/      117</t>
  </si>
  <si>
    <t xml:space="preserve"> ANGELA COTON NEIRA</t>
  </si>
  <si>
    <t>A/      118</t>
  </si>
  <si>
    <t xml:space="preserve"> ANTONIO ANGEL SERODIO OTERO</t>
  </si>
  <si>
    <t>A/      119</t>
  </si>
  <si>
    <t xml:space="preserve"> ANTONIO LEIRA SAND</t>
  </si>
  <si>
    <t>A/      120</t>
  </si>
  <si>
    <t>A/      121</t>
  </si>
  <si>
    <t>A/      122</t>
  </si>
  <si>
    <t>A/      123</t>
  </si>
  <si>
    <t>A/      124</t>
  </si>
  <si>
    <t>A/      125</t>
  </si>
  <si>
    <t>A/      126</t>
  </si>
  <si>
    <t>A/      127</t>
  </si>
  <si>
    <t>A/      128</t>
  </si>
  <si>
    <t>A/      129</t>
  </si>
  <si>
    <t>Colombia</t>
  </si>
  <si>
    <t>A/      130</t>
  </si>
  <si>
    <t>A/      131</t>
  </si>
  <si>
    <t>A/      132</t>
  </si>
  <si>
    <t>A/      133</t>
  </si>
  <si>
    <t>A/      134</t>
  </si>
  <si>
    <t>A/      135</t>
  </si>
  <si>
    <t>A/      136</t>
  </si>
  <si>
    <t>A/      137</t>
  </si>
  <si>
    <t>A/      138</t>
  </si>
  <si>
    <t>A/      139</t>
  </si>
  <si>
    <t>A/      140</t>
  </si>
  <si>
    <t>A/      141</t>
  </si>
  <si>
    <t>A/      142</t>
  </si>
  <si>
    <t>A/      143</t>
  </si>
  <si>
    <t>A/      144</t>
  </si>
  <si>
    <t>A/      145</t>
  </si>
  <si>
    <t>A/      146</t>
  </si>
  <si>
    <t>A/      147</t>
  </si>
  <si>
    <t xml:space="preserve"> APLICACIONES ESPEC</t>
  </si>
  <si>
    <t>A/      148</t>
  </si>
  <si>
    <t xml:space="preserve"> APUNTO SERVICIO DE MANTENIMIEN</t>
  </si>
  <si>
    <t>A/      149</t>
  </si>
  <si>
    <t>A/      150</t>
  </si>
  <si>
    <t>A/      151</t>
  </si>
  <si>
    <t>A/      152</t>
  </si>
  <si>
    <t>A/      153</t>
  </si>
  <si>
    <t>A/      154</t>
  </si>
  <si>
    <t>A/      155</t>
  </si>
  <si>
    <t>A/      156</t>
  </si>
  <si>
    <t>A/      157</t>
  </si>
  <si>
    <t>Alger</t>
  </si>
  <si>
    <t>A/      158</t>
  </si>
  <si>
    <t>A/      159</t>
  </si>
  <si>
    <t>A/      160</t>
  </si>
  <si>
    <t>A/      165</t>
  </si>
  <si>
    <t>A/      161</t>
  </si>
  <si>
    <t>CARLOS ACHA</t>
  </si>
  <si>
    <t>A/      162</t>
  </si>
  <si>
    <t>A/      163</t>
  </si>
  <si>
    <t>A/      166</t>
  </si>
  <si>
    <t>A/      167</t>
  </si>
  <si>
    <t>A/      168</t>
  </si>
  <si>
    <t>A/      169</t>
  </si>
  <si>
    <t>A/      170</t>
  </si>
  <si>
    <t>A/      164</t>
  </si>
  <si>
    <t xml:space="preserve"> AREVA T&amp;D IBÉRICA,</t>
  </si>
  <si>
    <t>A/      171</t>
  </si>
  <si>
    <t>A/      172</t>
  </si>
  <si>
    <t>A/      173</t>
  </si>
  <si>
    <t xml:space="preserve"> ARIDOS 93, S.L</t>
  </si>
  <si>
    <t>A/      174</t>
  </si>
  <si>
    <t xml:space="preserve"> ARIDOS ANTELANOS, </t>
  </si>
  <si>
    <t>A/      175</t>
  </si>
  <si>
    <t>A/      176</t>
  </si>
  <si>
    <t>A/      177</t>
  </si>
  <si>
    <t>A/      178</t>
  </si>
  <si>
    <t xml:space="preserve"> ARMEDOS, S.L.</t>
  </si>
  <si>
    <t>A/      179</t>
  </si>
  <si>
    <t>A/      180</t>
  </si>
  <si>
    <t xml:space="preserve"> ARTEL INGENIEROS</t>
  </si>
  <si>
    <t>A/      181</t>
  </si>
  <si>
    <t>A/      182</t>
  </si>
  <si>
    <t xml:space="preserve"> ARTURO COLLADO FUE</t>
  </si>
  <si>
    <t>A/      183</t>
  </si>
  <si>
    <t xml:space="preserve"> ASEA BROWN BOVERI,</t>
  </si>
  <si>
    <t>A/      184</t>
  </si>
  <si>
    <t>A/      185</t>
  </si>
  <si>
    <t xml:space="preserve"> ASISTEC MAQUINARIA, S.L.</t>
  </si>
  <si>
    <t>A/      186</t>
  </si>
  <si>
    <t xml:space="preserve"> ASOCIACION CULTURA</t>
  </si>
  <si>
    <t>A/      187</t>
  </si>
  <si>
    <t xml:space="preserve"> ASTILLEROS ARMON, </t>
  </si>
  <si>
    <t>A/      188</t>
  </si>
  <si>
    <t>A/      189</t>
  </si>
  <si>
    <t>A/      190</t>
  </si>
  <si>
    <t xml:space="preserve"> ATENTO TELECOMUNIC</t>
  </si>
  <si>
    <t>A/      191</t>
  </si>
  <si>
    <t>A/      192</t>
  </si>
  <si>
    <t>A/      193</t>
  </si>
  <si>
    <t>A/      194</t>
  </si>
  <si>
    <t xml:space="preserve"> AUSIMA, S.A.</t>
  </si>
  <si>
    <t>A/      195</t>
  </si>
  <si>
    <t>A/      196</t>
  </si>
  <si>
    <t>A/      197</t>
  </si>
  <si>
    <t>A/      198</t>
  </si>
  <si>
    <t>A/      199</t>
  </si>
  <si>
    <t>A/      200</t>
  </si>
  <si>
    <t>A/      201</t>
  </si>
  <si>
    <t>A/      202</t>
  </si>
  <si>
    <t>A/      203</t>
  </si>
  <si>
    <t>A/      204</t>
  </si>
  <si>
    <t>A/      205</t>
  </si>
  <si>
    <t>A/      206</t>
  </si>
  <si>
    <t>A/      207</t>
  </si>
  <si>
    <t>A/      208</t>
  </si>
  <si>
    <t>A/      209</t>
  </si>
  <si>
    <t>A/      210</t>
  </si>
  <si>
    <t>A/      211</t>
  </si>
  <si>
    <t>A/      212</t>
  </si>
  <si>
    <t>A/      213</t>
  </si>
  <si>
    <t>A/      214</t>
  </si>
  <si>
    <t>A/      216</t>
  </si>
  <si>
    <t>A/      217</t>
  </si>
  <si>
    <t>A/      218</t>
  </si>
  <si>
    <t>A/      219</t>
  </si>
  <si>
    <t>A/      220</t>
  </si>
  <si>
    <t>A/      221</t>
  </si>
  <si>
    <t>A/      222</t>
  </si>
  <si>
    <t>A/      223</t>
  </si>
  <si>
    <t>A/      224</t>
  </si>
  <si>
    <t>A/      225</t>
  </si>
  <si>
    <t>A/      226</t>
  </si>
  <si>
    <t>A/      227</t>
  </si>
  <si>
    <t xml:space="preserve"> AUTOESTRADAS DE GALICIA</t>
  </si>
  <si>
    <t>A/      228</t>
  </si>
  <si>
    <t>A/      229</t>
  </si>
  <si>
    <t>A/      230</t>
  </si>
  <si>
    <t>A/      231</t>
  </si>
  <si>
    <t xml:space="preserve"> AUTOMÓVILES SANCHE</t>
  </si>
  <si>
    <t>A/      232</t>
  </si>
  <si>
    <t xml:space="preserve"> AUTOMÓVILES Y RECA</t>
  </si>
  <si>
    <t>A/      233</t>
  </si>
  <si>
    <t>A/      215</t>
  </si>
  <si>
    <t>A/      234</t>
  </si>
  <si>
    <t>A/      238</t>
  </si>
  <si>
    <t>A/      239</t>
  </si>
  <si>
    <t>A/      235</t>
  </si>
  <si>
    <t>A/      236</t>
  </si>
  <si>
    <t>A/      237</t>
  </si>
  <si>
    <t>A/      240</t>
  </si>
  <si>
    <t>A/      241</t>
  </si>
  <si>
    <t>A/      242</t>
  </si>
  <si>
    <t>A/      243</t>
  </si>
  <si>
    <t>A/      244</t>
  </si>
  <si>
    <t>A/      245</t>
  </si>
  <si>
    <t>A/      246</t>
  </si>
  <si>
    <t>A/      247</t>
  </si>
  <si>
    <t>A/      248</t>
  </si>
  <si>
    <t xml:space="preserve"> AUXILIAR DE TECNOL</t>
  </si>
  <si>
    <t>A/      249</t>
  </si>
  <si>
    <t>A/      250</t>
  </si>
  <si>
    <t>A/      251</t>
  </si>
  <si>
    <t xml:space="preserve"> AUXINAVAL-PATOURO,</t>
  </si>
  <si>
    <t>A/      252</t>
  </si>
  <si>
    <t>A/      253</t>
  </si>
  <si>
    <t>A/      254</t>
  </si>
  <si>
    <t>A/      255</t>
  </si>
  <si>
    <t>A/      256</t>
  </si>
  <si>
    <t>A/      257</t>
  </si>
  <si>
    <t>A/      258</t>
  </si>
  <si>
    <t>A/      259</t>
  </si>
  <si>
    <t>A/      260</t>
  </si>
  <si>
    <t>A/      261</t>
  </si>
  <si>
    <t>A/      262</t>
  </si>
  <si>
    <t>A/      263</t>
  </si>
  <si>
    <t>A/      264</t>
  </si>
  <si>
    <t>A/      265</t>
  </si>
  <si>
    <t>A/      266</t>
  </si>
  <si>
    <t>A/      267</t>
  </si>
  <si>
    <t>A/      268</t>
  </si>
  <si>
    <t>A/      269</t>
  </si>
  <si>
    <t>A/      270</t>
  </si>
  <si>
    <t>A/      271</t>
  </si>
  <si>
    <t>A/      272</t>
  </si>
  <si>
    <t>A/      273</t>
  </si>
  <si>
    <t xml:space="preserve"> Axima Sistemas e I</t>
  </si>
  <si>
    <t>A/      274</t>
  </si>
  <si>
    <t>A/      275</t>
  </si>
  <si>
    <t>A/      276</t>
  </si>
  <si>
    <t>A/      277</t>
  </si>
  <si>
    <t>A/      278</t>
  </si>
  <si>
    <t>A/      279</t>
  </si>
  <si>
    <t>A/      280</t>
  </si>
  <si>
    <t>A/      281</t>
  </si>
  <si>
    <t>A/      282</t>
  </si>
  <si>
    <t>A/      283</t>
  </si>
  <si>
    <t>A/      284</t>
  </si>
  <si>
    <t>A/      285</t>
  </si>
  <si>
    <t>A/      286</t>
  </si>
  <si>
    <t>A/      287</t>
  </si>
  <si>
    <t xml:space="preserve"> Ayuntamiento de Begonte</t>
  </si>
  <si>
    <t>A/      288</t>
  </si>
  <si>
    <t>A/      289</t>
  </si>
  <si>
    <t>A/      290</t>
  </si>
  <si>
    <t>A/      291</t>
  </si>
  <si>
    <t>A/      292</t>
  </si>
  <si>
    <t>A/      293</t>
  </si>
  <si>
    <t>A/      294</t>
  </si>
  <si>
    <t>A/      295</t>
  </si>
  <si>
    <t>A/      296</t>
  </si>
  <si>
    <t xml:space="preserve"> AYUNTAMIENTO DE OLEIROS</t>
  </si>
  <si>
    <t>A/      297</t>
  </si>
  <si>
    <t xml:space="preserve"> AYUNTAMIENTO DE SESEÑA</t>
  </si>
  <si>
    <t>A/      298</t>
  </si>
  <si>
    <t xml:space="preserve"> B.B.V.A, S.A.</t>
  </si>
  <si>
    <t>A/      299</t>
  </si>
  <si>
    <t>A/      300</t>
  </si>
  <si>
    <t>A/      301</t>
  </si>
  <si>
    <t>A/      302</t>
  </si>
  <si>
    <t>A/      303</t>
  </si>
  <si>
    <t xml:space="preserve"> B.S.C.H. Leasing, </t>
  </si>
  <si>
    <t>A/      304</t>
  </si>
  <si>
    <t>A/      305</t>
  </si>
  <si>
    <t>A/      306</t>
  </si>
  <si>
    <t>A/      307</t>
  </si>
  <si>
    <t>A/      309</t>
  </si>
  <si>
    <t>A/      310</t>
  </si>
  <si>
    <t>A/      311</t>
  </si>
  <si>
    <t>A/      312</t>
  </si>
  <si>
    <t>FREIRE</t>
  </si>
  <si>
    <t>A/      313</t>
  </si>
  <si>
    <t>A/      308</t>
  </si>
  <si>
    <t>A/      314</t>
  </si>
  <si>
    <t xml:space="preserve"> BALNEARIO DO TREMO</t>
  </si>
  <si>
    <t>A/      315</t>
  </si>
  <si>
    <t xml:space="preserve"> BANCO DE CASTILLA,</t>
  </si>
  <si>
    <t>A/      316</t>
  </si>
  <si>
    <t xml:space="preserve"> BANCO POPULAR N</t>
  </si>
  <si>
    <t>A/      317</t>
  </si>
  <si>
    <t xml:space="preserve"> BANCO SABADELL, S.A</t>
  </si>
  <si>
    <t>A/      318</t>
  </si>
  <si>
    <t>A/      319</t>
  </si>
  <si>
    <t>A/      320</t>
  </si>
  <si>
    <t xml:space="preserve"> BANCO SANTANDER CE</t>
  </si>
  <si>
    <t>A/      321</t>
  </si>
  <si>
    <t>A/      322</t>
  </si>
  <si>
    <t>A/      323</t>
  </si>
  <si>
    <t xml:space="preserve"> BANESTO</t>
  </si>
  <si>
    <t>A/      324</t>
  </si>
  <si>
    <t xml:space="preserve"> BAR-GAR, S.L</t>
  </si>
  <si>
    <t>A/      325</t>
  </si>
  <si>
    <t>A/      326</t>
  </si>
  <si>
    <t>A/      327</t>
  </si>
  <si>
    <t xml:space="preserve"> BAZACO INSTALACION</t>
  </si>
  <si>
    <t>A/      328</t>
  </si>
  <si>
    <t>A/      329</t>
  </si>
  <si>
    <t xml:space="preserve"> BBVA RENTING, S.A</t>
  </si>
  <si>
    <t>A/      330</t>
  </si>
  <si>
    <t>A/      331</t>
  </si>
  <si>
    <t>A/      332</t>
  </si>
  <si>
    <t xml:space="preserve"> Behar Bidasoa ONG</t>
  </si>
  <si>
    <t>A/      333</t>
  </si>
  <si>
    <t>A/      334</t>
  </si>
  <si>
    <t>A/      335</t>
  </si>
  <si>
    <t>A/      336</t>
  </si>
  <si>
    <t>A/      338</t>
  </si>
  <si>
    <t>A/      339</t>
  </si>
  <si>
    <t>A/      337</t>
  </si>
  <si>
    <t>A/      340</t>
  </si>
  <si>
    <t>A/      341</t>
  </si>
  <si>
    <t>A/      342</t>
  </si>
  <si>
    <t>A/      343</t>
  </si>
  <si>
    <t>A/      344</t>
  </si>
  <si>
    <t>A/      345</t>
  </si>
  <si>
    <t>A/      346</t>
  </si>
  <si>
    <t>A/      347</t>
  </si>
  <si>
    <t>A/      348</t>
  </si>
  <si>
    <t xml:space="preserve"> BETICO,S .A</t>
  </si>
  <si>
    <t>A/      350</t>
  </si>
  <si>
    <t>A/      351</t>
  </si>
  <si>
    <t>A/      352</t>
  </si>
  <si>
    <t>A/      353</t>
  </si>
  <si>
    <t>A/      360</t>
  </si>
  <si>
    <t>A/      354</t>
  </si>
  <si>
    <t>A/      355</t>
  </si>
  <si>
    <t>A/      356</t>
  </si>
  <si>
    <t>A/      357</t>
  </si>
  <si>
    <t>A/      358</t>
  </si>
  <si>
    <t>A/      359</t>
  </si>
  <si>
    <t>A/      361</t>
  </si>
  <si>
    <t>A/      362</t>
  </si>
  <si>
    <t>A/      363</t>
  </si>
  <si>
    <t>A/      364</t>
  </si>
  <si>
    <t>A/      365</t>
  </si>
  <si>
    <t>A/      366</t>
  </si>
  <si>
    <t xml:space="preserve"> BODEGAS VIÑA NORA,</t>
  </si>
  <si>
    <t>A/      367</t>
  </si>
  <si>
    <t>A/      368</t>
  </si>
  <si>
    <t>A/      369</t>
  </si>
  <si>
    <t>A/      370</t>
  </si>
  <si>
    <t>A/      371</t>
  </si>
  <si>
    <t>A/      372</t>
  </si>
  <si>
    <t>A/      373</t>
  </si>
  <si>
    <t>A/      374</t>
  </si>
  <si>
    <t>A/      375</t>
  </si>
  <si>
    <t>A/      376</t>
  </si>
  <si>
    <t>A/      377</t>
  </si>
  <si>
    <t>A/      378</t>
  </si>
  <si>
    <t>A/      379</t>
  </si>
  <si>
    <t>A/      380</t>
  </si>
  <si>
    <t>A/      381</t>
  </si>
  <si>
    <t>A/      382</t>
  </si>
  <si>
    <t>A/      383</t>
  </si>
  <si>
    <t>A/      384</t>
  </si>
  <si>
    <t>A/      385</t>
  </si>
  <si>
    <t>A/      386</t>
  </si>
  <si>
    <t>A/      387</t>
  </si>
  <si>
    <t xml:space="preserve"> BOMBEO, ENERGIA Y </t>
  </si>
  <si>
    <t>A/      388</t>
  </si>
  <si>
    <t>A/      389</t>
  </si>
  <si>
    <t>A/      390</t>
  </si>
  <si>
    <t xml:space="preserve"> BOYMOSA, S.L.</t>
  </si>
  <si>
    <t>A/      391</t>
  </si>
  <si>
    <t xml:space="preserve"> BROILERS MONTAÑO, </t>
  </si>
  <si>
    <t>A/      392</t>
  </si>
  <si>
    <t xml:space="preserve"> C.L.C. MAQUINARIA </t>
  </si>
  <si>
    <t>A/      393</t>
  </si>
  <si>
    <t>A/      394</t>
  </si>
  <si>
    <t>A/      395</t>
  </si>
  <si>
    <t>A/      396</t>
  </si>
  <si>
    <t>A/      397</t>
  </si>
  <si>
    <t>A/      398</t>
  </si>
  <si>
    <t>A/      399</t>
  </si>
  <si>
    <t xml:space="preserve"> CADAGUA, S.A</t>
  </si>
  <si>
    <t>A/      400</t>
  </si>
  <si>
    <t xml:space="preserve"> CADIELSA ZAMORA, S.L</t>
  </si>
  <si>
    <t>A/      401</t>
  </si>
  <si>
    <t xml:space="preserve"> CAHEMASA INDUSTRIA</t>
  </si>
  <si>
    <t>A/      402</t>
  </si>
  <si>
    <t xml:space="preserve"> CAJA DE AHORROS DE GALICIA</t>
  </si>
  <si>
    <t>A/      403</t>
  </si>
  <si>
    <t>A/      404</t>
  </si>
  <si>
    <t>A/      405</t>
  </si>
  <si>
    <t xml:space="preserve"> CAJA DE AHORROS DE VALENCIA, C</t>
  </si>
  <si>
    <t>A/      406</t>
  </si>
  <si>
    <t>A/      407</t>
  </si>
  <si>
    <t xml:space="preserve"> CAJA DE AHORROS Y PENSIONES DEm </t>
  </si>
  <si>
    <t>A/      408</t>
  </si>
  <si>
    <t>A/      409</t>
  </si>
  <si>
    <t>A/      410</t>
  </si>
  <si>
    <t xml:space="preserve"> CAJA LABORAL POPUL</t>
  </si>
  <si>
    <t>A/      411</t>
  </si>
  <si>
    <t>A/      412</t>
  </si>
  <si>
    <t>A/      413</t>
  </si>
  <si>
    <t>A/      414</t>
  </si>
  <si>
    <t>A/      415</t>
  </si>
  <si>
    <t>A/      416</t>
  </si>
  <si>
    <t>A/      417</t>
  </si>
  <si>
    <t>A/      418</t>
  </si>
  <si>
    <t>A/      419</t>
  </si>
  <si>
    <t>A/      420</t>
  </si>
  <si>
    <t>A/      421</t>
  </si>
  <si>
    <t xml:space="preserve"> CANARI CONCRET, S.</t>
  </si>
  <si>
    <t>A/      423</t>
  </si>
  <si>
    <t>A/      424</t>
  </si>
  <si>
    <t>A/      425</t>
  </si>
  <si>
    <t>A/      426</t>
  </si>
  <si>
    <t>A/      427</t>
  </si>
  <si>
    <t>A/      428</t>
  </si>
  <si>
    <t>A/      422</t>
  </si>
  <si>
    <t xml:space="preserve"> CARDELLE HIDRAULIC</t>
  </si>
  <si>
    <t>A/      429</t>
  </si>
  <si>
    <t xml:space="preserve"> CARLOS ORTEGA CALD</t>
  </si>
  <si>
    <t>A/      430</t>
  </si>
  <si>
    <t>A/      431</t>
  </si>
  <si>
    <t xml:space="preserve"> CARLOS PEREZ IGLES</t>
  </si>
  <si>
    <t>A/      432</t>
  </si>
  <si>
    <t xml:space="preserve"> Carmen Franco Ruiz</t>
  </si>
  <si>
    <t>A/      433</t>
  </si>
  <si>
    <t xml:space="preserve"> CARPINTERIA VALDEZA</t>
  </si>
  <si>
    <t>A/      434</t>
  </si>
  <si>
    <t xml:space="preserve"> CASA ZAPATEIRO, S.</t>
  </si>
  <si>
    <t>A/      435</t>
  </si>
  <si>
    <t>A/      436</t>
  </si>
  <si>
    <t>A/      437</t>
  </si>
  <si>
    <t>A/      438</t>
  </si>
  <si>
    <t>A/      439</t>
  </si>
  <si>
    <t>A/      349</t>
  </si>
  <si>
    <t>A/      440</t>
  </si>
  <si>
    <t xml:space="preserve"> CELEBRACIONES INOLVIDABLES</t>
  </si>
  <si>
    <t>A/      441</t>
  </si>
  <si>
    <t>A/      442</t>
  </si>
  <si>
    <t>A/      443</t>
  </si>
  <si>
    <t>Cuba</t>
  </si>
  <si>
    <t>A/      444</t>
  </si>
  <si>
    <t>A/      445</t>
  </si>
  <si>
    <t>A/      504</t>
  </si>
  <si>
    <t>A/      446</t>
  </si>
  <si>
    <t>A/      447</t>
  </si>
  <si>
    <t>A/      448</t>
  </si>
  <si>
    <t>A/      449</t>
  </si>
  <si>
    <t>A/      450</t>
  </si>
  <si>
    <t>A/      451</t>
  </si>
  <si>
    <t>A/      452</t>
  </si>
  <si>
    <t xml:space="preserve"> CENTRO COMERCIAL L</t>
  </si>
  <si>
    <t>A/      453</t>
  </si>
  <si>
    <t xml:space="preserve"> CENTRO COMERCIAL NARﾓN</t>
  </si>
  <si>
    <t>A/      454</t>
  </si>
  <si>
    <t>A/      455</t>
  </si>
  <si>
    <t>A/      456</t>
  </si>
  <si>
    <t>A/      457</t>
  </si>
  <si>
    <t>A/      458</t>
  </si>
  <si>
    <t>A/      459</t>
  </si>
  <si>
    <t>A/      460</t>
  </si>
  <si>
    <t>A/      461</t>
  </si>
  <si>
    <t xml:space="preserve"> César Cubeiro Veig</t>
  </si>
  <si>
    <t>A/      462</t>
  </si>
  <si>
    <t xml:space="preserve"> CHATARRERÍA BLANCO</t>
  </si>
  <si>
    <t>A/      463</t>
  </si>
  <si>
    <t>A/      464</t>
  </si>
  <si>
    <t>A/      466</t>
  </si>
  <si>
    <t>A/      467</t>
  </si>
  <si>
    <t>A/      468</t>
  </si>
  <si>
    <t xml:space="preserve"> CIMPOMÓVEL VEÍCULO</t>
  </si>
  <si>
    <t>A/      469</t>
  </si>
  <si>
    <t>A/      470</t>
  </si>
  <si>
    <t>A/      471</t>
  </si>
  <si>
    <t>A/      472</t>
  </si>
  <si>
    <t>A/      473</t>
  </si>
  <si>
    <t xml:space="preserve"> CISUR</t>
  </si>
  <si>
    <t>A/      474</t>
  </si>
  <si>
    <t>A/      475</t>
  </si>
  <si>
    <t>A/      476</t>
  </si>
  <si>
    <t xml:space="preserve"> CIUDAD DE LA JUSTI</t>
  </si>
  <si>
    <t>A/      477</t>
  </si>
  <si>
    <t>A/      478</t>
  </si>
  <si>
    <t xml:space="preserve"> CLECE, S.A</t>
  </si>
  <si>
    <t>A/      479</t>
  </si>
  <si>
    <t xml:space="preserve"> CLUB FINANCIERO VIGO, S.A</t>
  </si>
  <si>
    <t>A/      480</t>
  </si>
  <si>
    <t>A/      481</t>
  </si>
  <si>
    <t>A/      482</t>
  </si>
  <si>
    <t>A/      483</t>
  </si>
  <si>
    <t>A/      484</t>
  </si>
  <si>
    <t>A/      485</t>
  </si>
  <si>
    <t>A/      486</t>
  </si>
  <si>
    <t>A/      487</t>
  </si>
  <si>
    <t>A/      488</t>
  </si>
  <si>
    <t>A/      489</t>
  </si>
  <si>
    <t>A/      490</t>
  </si>
  <si>
    <t>A/      491</t>
  </si>
  <si>
    <t>A/      492</t>
  </si>
  <si>
    <t>A/      493</t>
  </si>
  <si>
    <t>A/      494</t>
  </si>
  <si>
    <t>A/      495</t>
  </si>
  <si>
    <t>A/      496</t>
  </si>
  <si>
    <t>A/      497</t>
  </si>
  <si>
    <t>A/      498</t>
  </si>
  <si>
    <t>A/      499</t>
  </si>
  <si>
    <t>A/      500</t>
  </si>
  <si>
    <t>A/      501</t>
  </si>
  <si>
    <t>A/      502</t>
  </si>
  <si>
    <t>A/      503</t>
  </si>
  <si>
    <t>A/      505</t>
  </si>
  <si>
    <t xml:space="preserve"> CODIGALCO, S.L</t>
  </si>
  <si>
    <t xml:space="preserve"> CODORNIU</t>
  </si>
  <si>
    <t xml:space="preserve"> COEMI Tecnicas de </t>
  </si>
  <si>
    <t xml:space="preserve"> COFME</t>
  </si>
  <si>
    <t xml:space="preserve"> COLISEO XESTEIRA, </t>
  </si>
  <si>
    <t xml:space="preserve"> COLUMBIAN CARBON S</t>
  </si>
  <si>
    <t xml:space="preserve"> COLYAER</t>
  </si>
  <si>
    <t xml:space="preserve"> Comerc. y Elabor. Aguas Minerales</t>
  </si>
  <si>
    <t xml:space="preserve"> COMERCIAL DE HOSTELERIA INVERS</t>
  </si>
  <si>
    <t xml:space="preserve"> Comercial DIGON, S</t>
  </si>
  <si>
    <t xml:space="preserve"> COMERCIAL GUILLEM,</t>
  </si>
  <si>
    <t xml:space="preserve"> COMERCIAL REBOREDO</t>
  </si>
  <si>
    <t xml:space="preserve"> COMERCIAL SAN JAVIER SHOPPING,</t>
  </si>
  <si>
    <t xml:space="preserve"> COMERCIAL VIEL, S.</t>
  </si>
  <si>
    <t xml:space="preserve"> COMINSEL,S .L</t>
  </si>
  <si>
    <t xml:space="preserve"> COMPONENTES GALICIA</t>
  </si>
  <si>
    <t xml:space="preserve"> COMUNIDAD ALTAMAR,</t>
  </si>
  <si>
    <t xml:space="preserve"> Comunidad de propi</t>
  </si>
  <si>
    <t xml:space="preserve"> Comunidad de Propietarios Cent</t>
  </si>
  <si>
    <t xml:space="preserve"> COMUNIDAD DE PROPIETARIOS TREB</t>
  </si>
  <si>
    <t xml:space="preserve"> COMUNIDAD DE VECIN</t>
  </si>
  <si>
    <t xml:space="preserve"> CONCELLO DE ARZÚA</t>
  </si>
  <si>
    <t xml:space="preserve"> CONCELLO DE CAMBRE</t>
  </si>
  <si>
    <t xml:space="preserve"> CONCELLO DE CULLEREDO</t>
  </si>
  <si>
    <t xml:space="preserve"> CONCELLO DO PINO</t>
  </si>
  <si>
    <t xml:space="preserve"> Consellería de Edu</t>
  </si>
  <si>
    <t xml:space="preserve"> CONSELLERIA DE PESCA</t>
  </si>
  <si>
    <t xml:space="preserve"> Constante Gonzalez</t>
  </si>
  <si>
    <t xml:space="preserve"> CONSTANTINO PIÑON </t>
  </si>
  <si>
    <t xml:space="preserve"> CONSTRUCCIONES BAGEMA</t>
  </si>
  <si>
    <t xml:space="preserve"> CONSTRUCCIONES E I</t>
  </si>
  <si>
    <t xml:space="preserve"> CONSTRUCCIONES FERNANDEZ SARMI</t>
  </si>
  <si>
    <t xml:space="preserve"> CONSTRUCCIONES SADIMI</t>
  </si>
  <si>
    <t xml:space="preserve"> CONSTRUCCIONES TABOADA</t>
  </si>
  <si>
    <t xml:space="preserve"> CONSTRUCCIONES VALMASEDO</t>
  </si>
  <si>
    <t xml:space="preserve"> CONSTRUCCIONES VILLEGAS, S.L</t>
  </si>
  <si>
    <t xml:space="preserve"> CONSTRUCCIONS I REPARACIO DｴOB</t>
  </si>
  <si>
    <t>Guinea Ecuatorial</t>
  </si>
  <si>
    <t xml:space="preserve"> CONSTRUCTORA INDUS</t>
  </si>
  <si>
    <t xml:space="preserve"> CONVENTO DE SAN FR</t>
  </si>
  <si>
    <t xml:space="preserve"> CORPORACIÓN COPEXT</t>
  </si>
  <si>
    <t xml:space="preserve"> CORPORACIÓN ENERGÍ</t>
  </si>
  <si>
    <t xml:space="preserve"> COVAMA ELECTRICA, </t>
  </si>
  <si>
    <t xml:space="preserve"> CRC O</t>
  </si>
  <si>
    <t xml:space="preserve"> CYMT ELECTRICIDAD,</t>
  </si>
  <si>
    <t xml:space="preserve"> DAVID FERNANDEZ GR</t>
  </si>
  <si>
    <t>Latvia</t>
  </si>
  <si>
    <t xml:space="preserve"> DCG FOR CONSTRUCTION MANAGEMEN</t>
  </si>
  <si>
    <t xml:space="preserve"> Decoraciones J. Be</t>
  </si>
  <si>
    <t xml:space="preserve"> DEUTZ IBERIA,S .A</t>
  </si>
  <si>
    <t xml:space="preserve"> DICSA ELECTRICIDAD</t>
  </si>
  <si>
    <t xml:space="preserve"> DIEGO SANCHEZ LUCE</t>
  </si>
  <si>
    <t xml:space="preserve"> DIELECTRO GALICIA,</t>
  </si>
  <si>
    <t>Venezuela</t>
  </si>
  <si>
    <t xml:space="preserve"> DIELECTRO MANCHEGO, S.A.</t>
  </si>
  <si>
    <t xml:space="preserve"> DIMELSA, S.L</t>
  </si>
  <si>
    <t xml:space="preserve"> DIRECCION GENERAL DE PATRIMONI</t>
  </si>
  <si>
    <t xml:space="preserve"> Direcci General de Patrimoni E</t>
  </si>
  <si>
    <t xml:space="preserve"> DISICO, S.A.</t>
  </si>
  <si>
    <t xml:space="preserve"> DISTELGA, S.L</t>
  </si>
  <si>
    <t xml:space="preserve"> DISTRELEC-NOIA</t>
  </si>
  <si>
    <t xml:space="preserve"> DISTRIBUCIONES TABULA</t>
  </si>
  <si>
    <t xml:space="preserve"> DISTRIMEDIOS, S.A</t>
  </si>
  <si>
    <t xml:space="preserve"> DIV. COMERC. UIMTE</t>
  </si>
  <si>
    <t xml:space="preserve"> DOBLE INVERSIONES,</t>
  </si>
  <si>
    <t xml:space="preserve"> DRAGADOS</t>
  </si>
  <si>
    <t xml:space="preserve"> Duquesilver, S.L.</t>
  </si>
  <si>
    <t xml:space="preserve"> E.M. CANARIAS, S.L</t>
  </si>
  <si>
    <t xml:space="preserve"> E.M.G. EUROPEA, MA</t>
  </si>
  <si>
    <t xml:space="preserve"> EDUARDO MILLA GONZ</t>
  </si>
  <si>
    <t xml:space="preserve"> EFECO, S.L</t>
  </si>
  <si>
    <t xml:space="preserve"> EL DIARIO MONTAÑES</t>
  </si>
  <si>
    <t xml:space="preserve"> ELECMAR, Sistemas </t>
  </si>
  <si>
    <t>USA</t>
  </si>
  <si>
    <t>yemen</t>
  </si>
  <si>
    <t xml:space="preserve"> ELECSA</t>
  </si>
  <si>
    <t xml:space="preserve"> ELECTRICA INDUSTRI</t>
  </si>
  <si>
    <t xml:space="preserve"> ELECTRICIDAD CEA</t>
  </si>
  <si>
    <t xml:space="preserve"> ELECTRICIDAD DEVESA</t>
  </si>
  <si>
    <t xml:space="preserve"> ELECTRICIDAD DOSMA, S.L</t>
  </si>
  <si>
    <t xml:space="preserve"> ELECTRICIDAD ENCINAS, S.L</t>
  </si>
  <si>
    <t>Alemania</t>
  </si>
  <si>
    <t>PROEMISA</t>
  </si>
  <si>
    <t>Francia</t>
  </si>
  <si>
    <t xml:space="preserve"> ELECTRICIDAD GODOY, S.A.</t>
  </si>
  <si>
    <t xml:space="preserve"> Electricidad Hermanos Fortea,</t>
  </si>
  <si>
    <t xml:space="preserve"> ELECTRICIDAD IDAR,</t>
  </si>
  <si>
    <t xml:space="preserve"> ELECTRICIDAD JACOBA</t>
  </si>
  <si>
    <t xml:space="preserve"> ELECTRICIDAD LLAMES</t>
  </si>
  <si>
    <t xml:space="preserve"> ELECTRICIDAD LLANO</t>
  </si>
  <si>
    <t xml:space="preserve"> ELECTRICIDAD NUÑEZ</t>
  </si>
  <si>
    <t xml:space="preserve"> ELECTRICIDAD SANPOR S.A.</t>
  </si>
  <si>
    <t xml:space="preserve"> ELECTRIFICACIONES MIONES</t>
  </si>
  <si>
    <t xml:space="preserve"> ELECTRIMET.S.A</t>
  </si>
  <si>
    <t xml:space="preserve"> ELECTRO COMERCIAL RODRIGO</t>
  </si>
  <si>
    <t xml:space="preserve"> ELECTRO MATERIALS BETULO</t>
  </si>
  <si>
    <t xml:space="preserve"> ELECTRO MONTAJES CRUZ</t>
  </si>
  <si>
    <t xml:space="preserve"> ELECTRO SEL, S.L</t>
  </si>
  <si>
    <t xml:space="preserve"> ELECTRO TARTESSOS,</t>
  </si>
  <si>
    <t xml:space="preserve"> ELECTROAMSA, S.A.</t>
  </si>
  <si>
    <t xml:space="preserve"> ELECTROBES CORUÑA,</t>
  </si>
  <si>
    <t xml:space="preserve"> ELECTROLERVA, S.L.</t>
  </si>
  <si>
    <t xml:space="preserve"> ELECTROMECANICA CERDEIRA</t>
  </si>
  <si>
    <t xml:space="preserve"> ELECTRO-MONTAJES RUIZ</t>
  </si>
  <si>
    <t xml:space="preserve"> ELECTROMONTIEL, S.</t>
  </si>
  <si>
    <t xml:space="preserve"> ELECTROVALSAN, S.L</t>
  </si>
  <si>
    <t xml:space="preserve"> ELECTROVIDAL</t>
  </si>
  <si>
    <t xml:space="preserve"> ELECTROVIR,S.A</t>
  </si>
  <si>
    <t xml:space="preserve"> ELMOIN S.A.</t>
  </si>
  <si>
    <t xml:space="preserve"> ELMON ELECTRICIDAD</t>
  </si>
  <si>
    <t xml:space="preserve"> EMPRESA MUNICIPAL DE AGUAS DE</t>
  </si>
  <si>
    <t xml:space="preserve"> EMTE REDES, S.A</t>
  </si>
  <si>
    <t xml:space="preserve"> EMTE,</t>
  </si>
  <si>
    <t xml:space="preserve"> ENDESA COGENERACIÓ</t>
  </si>
  <si>
    <t xml:space="preserve"> ENDESA GENERACIÓN,</t>
  </si>
  <si>
    <t xml:space="preserve"> Enrique Sanchez Se</t>
  </si>
  <si>
    <t xml:space="preserve"> ENYPESA</t>
  </si>
  <si>
    <t xml:space="preserve"> EPIFANIO CAMPO, S.</t>
  </si>
  <si>
    <t>Croacia</t>
  </si>
  <si>
    <t xml:space="preserve"> ESCANDALO FILMS, S</t>
  </si>
  <si>
    <t xml:space="preserve"> ESPELSA    CANARIA</t>
  </si>
  <si>
    <t xml:space="preserve"> ESPINA OBRAS HIDRAULICAS</t>
  </si>
  <si>
    <t xml:space="preserve"> ESTACIﾓN DE SERVICIO CEBLAN, S</t>
  </si>
  <si>
    <t xml:space="preserve"> ESTACIﾓN DE SERVICIO MERA, S.L</t>
  </si>
  <si>
    <t xml:space="preserve"> ESTACIﾓN DE SERVICIO SAN ANTON</t>
  </si>
  <si>
    <t xml:space="preserve"> ESTEVEZ TENREIRO, </t>
  </si>
  <si>
    <t xml:space="preserve"> ESTUDIOS OBRAS PRO</t>
  </si>
  <si>
    <t xml:space="preserve"> ETRA NORTE, S.A</t>
  </si>
  <si>
    <t xml:space="preserve"> EULEN, S.A</t>
  </si>
  <si>
    <t xml:space="preserve"> EUROFUCAN, S.L.</t>
  </si>
  <si>
    <t xml:space="preserve"> EUROLOC DE MAQUINA</t>
  </si>
  <si>
    <t>Tunez</t>
  </si>
  <si>
    <t>Ciudad real</t>
  </si>
  <si>
    <t>costa de marfil</t>
  </si>
  <si>
    <t xml:space="preserve"> EURORESIDENCIAS GESTIﾓN, S.A</t>
  </si>
  <si>
    <t xml:space="preserve"> EUROZELTIFUR, S.L.</t>
  </si>
  <si>
    <t xml:space="preserve"> EUXA SERVICIOS SOC</t>
  </si>
  <si>
    <t xml:space="preserve"> EXPORGONDO, S.L.</t>
  </si>
  <si>
    <t xml:space="preserve"> EXTRA CONTINENTAL TRADING</t>
  </si>
  <si>
    <t xml:space="preserve"> EXTRACCIONES TOMIÑ</t>
  </si>
  <si>
    <t xml:space="preserve"> EXTRACCIONES TOMIÑO</t>
  </si>
  <si>
    <t xml:space="preserve"> EXTRACO CONSTRUC. </t>
  </si>
  <si>
    <t xml:space="preserve"> FARIﾑAS DAS MARIﾑAS, S.L</t>
  </si>
  <si>
    <t xml:space="preserve"> FAUSTO FACIONI CON</t>
  </si>
  <si>
    <t xml:space="preserve"> FCO. JAVIER PICO CASTRO </t>
  </si>
  <si>
    <t xml:space="preserve"> FERMALUX, S.L</t>
  </si>
  <si>
    <t xml:space="preserve"> FERNANDEZ  LOPEZ L</t>
  </si>
  <si>
    <t xml:space="preserve"> Ferretería La Sagr</t>
  </si>
  <si>
    <t xml:space="preserve"> FERRETERIA RODRIGUEZ</t>
  </si>
  <si>
    <t xml:space="preserve"> FEYJU</t>
  </si>
  <si>
    <t xml:space="preserve"> FINANZAUTO</t>
  </si>
  <si>
    <t xml:space="preserve"> FLEINSTELEC, S.L.</t>
  </si>
  <si>
    <t xml:space="preserve"> FORESTAL DEL ATLAN</t>
  </si>
  <si>
    <t xml:space="preserve"> FRANCISCA PALOMINO</t>
  </si>
  <si>
    <t xml:space="preserve"> Francisco Martínez</t>
  </si>
  <si>
    <t xml:space="preserve"> FREIXENET, S.A</t>
  </si>
  <si>
    <t>Kazajastan</t>
  </si>
  <si>
    <t xml:space="preserve"> FRINSA</t>
  </si>
  <si>
    <t xml:space="preserve"> FRITTA, S.L.</t>
  </si>
  <si>
    <t xml:space="preserve"> FROIZ CONGELADOS, </t>
  </si>
  <si>
    <t xml:space="preserve"> FUENTES - LISTA, S</t>
  </si>
  <si>
    <t xml:space="preserve"> FUERZAS AEREAS AME</t>
  </si>
  <si>
    <t>A/      465</t>
  </si>
  <si>
    <t xml:space="preserve"> FUNDACIÓN LABEIN</t>
  </si>
  <si>
    <t xml:space="preserve"> GABRIEL CARRASCO H</t>
  </si>
  <si>
    <t xml:space="preserve"> GABRIEL MOLINA SAN</t>
  </si>
  <si>
    <t xml:space="preserve"> GADISA</t>
  </si>
  <si>
    <t xml:space="preserve"> GALICORTE, S.L.</t>
  </si>
  <si>
    <t xml:space="preserve"> GALLEGA DE ELECTRI</t>
  </si>
  <si>
    <t xml:space="preserve"> GAMEISA ELECTRICIDAD, S.L.</t>
  </si>
  <si>
    <t xml:space="preserve"> GARAYSA MONTAJES E</t>
  </si>
  <si>
    <t>A/      506</t>
  </si>
  <si>
    <t>A/      507</t>
  </si>
  <si>
    <t>A/      508</t>
  </si>
  <si>
    <t>A/      509</t>
  </si>
  <si>
    <t xml:space="preserve"> GAROZCO PROYECTOS </t>
  </si>
  <si>
    <t xml:space="preserve"> GASMEDI 2000, S.A</t>
  </si>
  <si>
    <t>A/      510</t>
  </si>
  <si>
    <t xml:space="preserve"> GDI Proyectos y Mo</t>
  </si>
  <si>
    <t>A/      511</t>
  </si>
  <si>
    <t xml:space="preserve"> GENCO 2003, S.L</t>
  </si>
  <si>
    <t>A/      512</t>
  </si>
  <si>
    <t>A/      513</t>
  </si>
  <si>
    <t>A/      514</t>
  </si>
  <si>
    <t>A/      515</t>
  </si>
  <si>
    <t>A/      516</t>
  </si>
  <si>
    <t>A/      517</t>
  </si>
  <si>
    <t>A/      518</t>
  </si>
  <si>
    <t xml:space="preserve"> GENERAL DE ILUMINACION</t>
  </si>
  <si>
    <t>A/      519</t>
  </si>
  <si>
    <t>A/      520</t>
  </si>
  <si>
    <t xml:space="preserve"> GENERAL DE SERVICIOS INTEGRALES</t>
  </si>
  <si>
    <t>A/      521</t>
  </si>
  <si>
    <t>A/      522</t>
  </si>
  <si>
    <t>A/      523</t>
  </si>
  <si>
    <t>A/      524</t>
  </si>
  <si>
    <t>A/      525</t>
  </si>
  <si>
    <t>A/      526</t>
  </si>
  <si>
    <t>A/      527</t>
  </si>
  <si>
    <t>A/      528</t>
  </si>
  <si>
    <t>A/      529</t>
  </si>
  <si>
    <t>A/      530</t>
  </si>
  <si>
    <t>A/      531</t>
  </si>
  <si>
    <t>A/      532</t>
  </si>
  <si>
    <t>A/      533</t>
  </si>
  <si>
    <t>A/      534</t>
  </si>
  <si>
    <t>A/      535</t>
  </si>
  <si>
    <t>A/      536</t>
  </si>
  <si>
    <t>A/      537</t>
  </si>
  <si>
    <t>A/      538</t>
  </si>
  <si>
    <t>A/      539</t>
  </si>
  <si>
    <t>A/      540</t>
  </si>
  <si>
    <t>A/      541</t>
  </si>
  <si>
    <t>A/      542</t>
  </si>
  <si>
    <t>A/      543</t>
  </si>
  <si>
    <t>A/      544</t>
  </si>
  <si>
    <t>A/      545</t>
  </si>
  <si>
    <t>A/      546</t>
  </si>
  <si>
    <t>A/      547</t>
  </si>
  <si>
    <t>A/      548</t>
  </si>
  <si>
    <t>A/      549</t>
  </si>
  <si>
    <t>A/      550</t>
  </si>
  <si>
    <t>A/      551</t>
  </si>
  <si>
    <t xml:space="preserve"> GERO, GRUPO GUADAL</t>
  </si>
  <si>
    <t>A/      552</t>
  </si>
  <si>
    <t>A/      553</t>
  </si>
  <si>
    <t xml:space="preserve"> GERVASIO CARBALLO </t>
  </si>
  <si>
    <t>A/      554</t>
  </si>
  <si>
    <t>A/      555</t>
  </si>
  <si>
    <t xml:space="preserve"> GETECMA</t>
  </si>
  <si>
    <t>A/      556</t>
  </si>
  <si>
    <t>A/      557</t>
  </si>
  <si>
    <t>A/      558</t>
  </si>
  <si>
    <t xml:space="preserve"> GOLCA INGENIERIA Y</t>
  </si>
  <si>
    <t>A/      559</t>
  </si>
  <si>
    <t xml:space="preserve"> GONZACAR, S.L.</t>
  </si>
  <si>
    <t>A/      560</t>
  </si>
  <si>
    <t>A/      561</t>
  </si>
  <si>
    <t>A/      562</t>
  </si>
  <si>
    <t>A/      563</t>
  </si>
  <si>
    <t xml:space="preserve"> GRANIT CENTER, S.L</t>
  </si>
  <si>
    <t>A/      564</t>
  </si>
  <si>
    <t>A/      565</t>
  </si>
  <si>
    <t>A/      566</t>
  </si>
  <si>
    <t xml:space="preserve"> GRANJA AVICOLA SAN ANTONIO, S.</t>
  </si>
  <si>
    <t>A/      567</t>
  </si>
  <si>
    <t>A/      568</t>
  </si>
  <si>
    <t>A/      569</t>
  </si>
  <si>
    <t>A/      570</t>
  </si>
  <si>
    <t xml:space="preserve"> GREPA, S.A</t>
  </si>
  <si>
    <t>A/      571</t>
  </si>
  <si>
    <t>A/      572</t>
  </si>
  <si>
    <t xml:space="preserve"> GRUPO QUESADA JARA</t>
  </si>
  <si>
    <t>A/      573</t>
  </si>
  <si>
    <t xml:space="preserve"> GRUPO SAN JOSE</t>
  </si>
  <si>
    <t>A/      574</t>
  </si>
  <si>
    <t xml:space="preserve"> GUMERSINDO GARCIA LA CORUﾑA, S</t>
  </si>
  <si>
    <t>A/      575</t>
  </si>
  <si>
    <t xml:space="preserve"> GURIA SISTEMAS, S.</t>
  </si>
  <si>
    <t>A/      576</t>
  </si>
  <si>
    <t xml:space="preserve"> HEAVY EQUIPMENT &amp; </t>
  </si>
  <si>
    <t>A/      577</t>
  </si>
  <si>
    <t>A/      578</t>
  </si>
  <si>
    <t>A/      579</t>
  </si>
  <si>
    <t>A/      580</t>
  </si>
  <si>
    <t>A/      581</t>
  </si>
  <si>
    <t xml:space="preserve"> HERMANITAS DE LOS ANCIANOS</t>
  </si>
  <si>
    <t>A/      582</t>
  </si>
  <si>
    <t>A/      583</t>
  </si>
  <si>
    <t>A/      584</t>
  </si>
  <si>
    <t>A/      585</t>
  </si>
  <si>
    <t>A/      586</t>
  </si>
  <si>
    <t>A/      587</t>
  </si>
  <si>
    <t xml:space="preserve"> HERMANOS BONAL S. </t>
  </si>
  <si>
    <t>A/      588</t>
  </si>
  <si>
    <t>A/      589</t>
  </si>
  <si>
    <t xml:space="preserve"> HERMANOS LﾓPEZ GUNTﾍN, C.</t>
  </si>
  <si>
    <t>A/      590</t>
  </si>
  <si>
    <t>A/      591</t>
  </si>
  <si>
    <t>A/      592</t>
  </si>
  <si>
    <t>A/      593</t>
  </si>
  <si>
    <t>A/      594</t>
  </si>
  <si>
    <t>A/      595</t>
  </si>
  <si>
    <t xml:space="preserve"> HIDROELÉCTRICA DEL CANTABRICO</t>
  </si>
  <si>
    <t>A/      596</t>
  </si>
  <si>
    <t xml:space="preserve"> HOLDING IBERICA, S</t>
  </si>
  <si>
    <t xml:space="preserve"> HORMIGONES SALDAÑA</t>
  </si>
  <si>
    <t xml:space="preserve"> HOSPITAL ALVAREZ BUYLLA</t>
  </si>
  <si>
    <t>A/      597</t>
  </si>
  <si>
    <t xml:space="preserve"> HOSPITAL CENTRAL DE ASTURIAS</t>
  </si>
  <si>
    <t>A/      598</t>
  </si>
  <si>
    <t>A/      599</t>
  </si>
  <si>
    <t xml:space="preserve"> HOSPITAL COMARCAL </t>
  </si>
  <si>
    <t>A/      600</t>
  </si>
  <si>
    <t>A/      601</t>
  </si>
  <si>
    <t>A/      602</t>
  </si>
  <si>
    <t>A/      603</t>
  </si>
  <si>
    <t xml:space="preserve"> HOTAL LAS CAMELIAS</t>
  </si>
  <si>
    <t xml:space="preserve"> HOTEL CARLOS I, S.</t>
  </si>
  <si>
    <t xml:space="preserve"> HOTEL PARAISO DUNA</t>
  </si>
  <si>
    <t xml:space="preserve"> HOTEL ZENIT CORUÑA</t>
  </si>
  <si>
    <t xml:space="preserve"> HUGUET, S.L</t>
  </si>
  <si>
    <t xml:space="preserve"> HUSSEIN SULEIMAN A</t>
  </si>
  <si>
    <t xml:space="preserve"> I.E.S. MATAGUISELA</t>
  </si>
  <si>
    <t xml:space="preserve"> I.E.S. OTERO PEDRAYO</t>
  </si>
  <si>
    <t>Quatar</t>
  </si>
  <si>
    <t xml:space="preserve"> I.E.S. URBANO LUGR</t>
  </si>
  <si>
    <t xml:space="preserve"> I.E.S. XOGRAR AFON</t>
  </si>
  <si>
    <t xml:space="preserve"> IBERDROLA INGENIERIA Y CONSTRU</t>
  </si>
  <si>
    <t xml:space="preserve"> IBERICA DE SERVICI</t>
  </si>
  <si>
    <t xml:space="preserve"> ICFE GALICIA, S.L</t>
  </si>
  <si>
    <t xml:space="preserve"> IES MEAÑO</t>
  </si>
  <si>
    <t xml:space="preserve"> ILUMINACIONES ELECTROSIL</t>
  </si>
  <si>
    <t xml:space="preserve"> IMES AMCAC TRUCK G</t>
  </si>
  <si>
    <t xml:space="preserve"> IMISA de Mantenimi</t>
  </si>
  <si>
    <t xml:space="preserve"> IMOEL, S.A</t>
  </si>
  <si>
    <t xml:space="preserve"> INDEZA</t>
  </si>
  <si>
    <t xml:space="preserve"> INDUSTRIAS GENEROS SANTALLA</t>
  </si>
  <si>
    <t xml:space="preserve"> INDUSTRIAS JULIO S</t>
  </si>
  <si>
    <t xml:space="preserve"> INDUSTRIAS NAVALES</t>
  </si>
  <si>
    <t xml:space="preserve"> INELCEA, S.L</t>
  </si>
  <si>
    <t xml:space="preserve"> INELEC</t>
  </si>
  <si>
    <t xml:space="preserve"> INFRAESTRUCTURAS D</t>
  </si>
  <si>
    <t xml:space="preserve"> INGEMAS</t>
  </si>
  <si>
    <t xml:space="preserve"> INGETEC EUROPA, S.</t>
  </si>
  <si>
    <t xml:space="preserve"> INNOVA 2</t>
  </si>
  <si>
    <t xml:space="preserve"> INSPER MONTAJES E </t>
  </si>
  <si>
    <t xml:space="preserve"> INSTALACIONES CEPA</t>
  </si>
  <si>
    <t xml:space="preserve"> INSTALACIONES COME</t>
  </si>
  <si>
    <t xml:space="preserve"> INSTALACIONES DEL NOROESTE</t>
  </si>
  <si>
    <t xml:space="preserve"> INSTALACIONES ELEC</t>
  </si>
  <si>
    <t xml:space="preserve"> INSTALACIONES ELEC. REGUEIRA</t>
  </si>
  <si>
    <t xml:space="preserve"> INSTALACIONES ELECTRICAS DE ME</t>
  </si>
  <si>
    <t xml:space="preserve"> INSTALACIONES ELECTRICAS JIRO,</t>
  </si>
  <si>
    <t xml:space="preserve"> INSTALACIONES ELECTRICAS MARIﾑ</t>
  </si>
  <si>
    <t xml:space="preserve"> INSTALACIONES GARPADU, S.L.L</t>
  </si>
  <si>
    <t xml:space="preserve"> INSTALACIONES Y PR</t>
  </si>
  <si>
    <t xml:space="preserve"> INSTELVA CORUÑA,S.</t>
  </si>
  <si>
    <t xml:space="preserve"> INSTITUTO MUNICIPAL CORUﾑA ESP</t>
  </si>
  <si>
    <t xml:space="preserve"> INTEGRACIﾓN Y AUTOMATIZACIﾓN,</t>
  </si>
  <si>
    <t>INTERNACIONAL</t>
  </si>
  <si>
    <t xml:space="preserve"> INTELSIS SISTEMAS </t>
  </si>
  <si>
    <t xml:space="preserve"> INVERSIONES MONTAGUDO, S.L</t>
  </si>
  <si>
    <t xml:space="preserve"> INVERTER ELECTRONI</t>
  </si>
  <si>
    <t xml:space="preserve"> INVESTIGACIﾓN Y DESARROLLO DEL</t>
  </si>
  <si>
    <t xml:space="preserve"> INYSER SA DE INGEN</t>
  </si>
  <si>
    <t xml:space="preserve"> IRCO BALEARES, S.A</t>
  </si>
  <si>
    <t xml:space="preserve"> ISASTUR, S.A.</t>
  </si>
  <si>
    <t xml:space="preserve"> ISOMAN, S.A.</t>
  </si>
  <si>
    <t xml:space="preserve"> ITC Cartagena</t>
  </si>
  <si>
    <t xml:space="preserve"> ITEM ANDALUCIA, S.</t>
  </si>
  <si>
    <t xml:space="preserve"> JAFARCO</t>
  </si>
  <si>
    <t xml:space="preserve"> JANAUTO MOTOR, S.L</t>
  </si>
  <si>
    <t xml:space="preserve"> JARDINCELAS, S.L.</t>
  </si>
  <si>
    <t xml:space="preserve"> JARDINES PUENTE CU</t>
  </si>
  <si>
    <t xml:space="preserve"> JEFRY</t>
  </si>
  <si>
    <t xml:space="preserve"> JESUS RIVEIRO, S.L</t>
  </si>
  <si>
    <t xml:space="preserve"> JOAQUIN MAZARRACÍN</t>
  </si>
  <si>
    <t xml:space="preserve"> JOFERLAN ELECTRICA</t>
  </si>
  <si>
    <t xml:space="preserve"> JOSE ANTONIO LISTE OTERO </t>
  </si>
  <si>
    <t xml:space="preserve"> JOSE ANTONIO MOLED</t>
  </si>
  <si>
    <t xml:space="preserve"> Jose Francisco San</t>
  </si>
  <si>
    <t xml:space="preserve"> JOSE QUINTELA VEIG</t>
  </si>
  <si>
    <t xml:space="preserve"> JOSE RAMON FERNAND</t>
  </si>
  <si>
    <t xml:space="preserve"> JOSE RUIZ BLANCO, </t>
  </si>
  <si>
    <t xml:space="preserve"> JUAN JOSE RODRIGUE</t>
  </si>
  <si>
    <t xml:space="preserve"> JUAN LEONARDO BALS</t>
  </si>
  <si>
    <t xml:space="preserve"> JUAN QUEIRO QUEIRO</t>
  </si>
  <si>
    <t xml:space="preserve"> K.V.A. GAMAS DE MA</t>
  </si>
  <si>
    <t xml:space="preserve"> KAHRAKIB</t>
  </si>
  <si>
    <t xml:space="preserve"> KRUG NAVAL, S.A.L.</t>
  </si>
  <si>
    <t>Italia</t>
  </si>
  <si>
    <t xml:space="preserve"> LA REUNIDA ARRENDA</t>
  </si>
  <si>
    <t xml:space="preserve"> LABORATORIOS INSTITUTO FARMAC</t>
  </si>
  <si>
    <t xml:space="preserve"> LABORATORIOS TORLA</t>
  </si>
  <si>
    <t xml:space="preserve"> LEASING CATALUNYA </t>
  </si>
  <si>
    <t xml:space="preserve"> LECHE PASCUAL N</t>
  </si>
  <si>
    <t xml:space="preserve"> LEKAN, Proyectos y</t>
  </si>
  <si>
    <t xml:space="preserve"> LEROY SOMER IBERICA, S.A.</t>
  </si>
  <si>
    <t xml:space="preserve"> LETO SEMELE, S.L.</t>
  </si>
  <si>
    <t xml:space="preserve"> LICO LEASING, S.A.</t>
  </si>
  <si>
    <t xml:space="preserve"> LLACO,S .A</t>
  </si>
  <si>
    <t xml:space="preserve"> LLORENTE ELECTRICIDAD, S.A</t>
  </si>
  <si>
    <t xml:space="preserve"> LOGISTICA Y SUMINISTROS INTEGR</t>
  </si>
  <si>
    <t xml:space="preserve"> LOPEZ INSTALACIONES ELECTRICAS</t>
  </si>
  <si>
    <t xml:space="preserve"> LUIS ANGEL MARTINE</t>
  </si>
  <si>
    <t xml:space="preserve"> LUIS ANTONIO CARRA</t>
  </si>
  <si>
    <t xml:space="preserve"> LUX-COR, S.L.</t>
  </si>
  <si>
    <t xml:space="preserve"> LUX-GIJON, S.A</t>
  </si>
  <si>
    <t xml:space="preserve"> M. LAGO, S.A.</t>
  </si>
  <si>
    <t xml:space="preserve"> MABESOA, S.L</t>
  </si>
  <si>
    <t xml:space="preserve"> MADE TECNOLOGÍAS R</t>
  </si>
  <si>
    <t xml:space="preserve"> MAECO, S.L</t>
  </si>
  <si>
    <t>A/      604</t>
  </si>
  <si>
    <t>A/      605</t>
  </si>
  <si>
    <t xml:space="preserve"> MAHIA OBRAS, S.L</t>
  </si>
  <si>
    <t>A/      606</t>
  </si>
  <si>
    <t>A/      607</t>
  </si>
  <si>
    <t>A/      608</t>
  </si>
  <si>
    <t xml:space="preserve"> MAKRO</t>
  </si>
  <si>
    <t>A/      609</t>
  </si>
  <si>
    <t>A/      610</t>
  </si>
  <si>
    <t xml:space="preserve"> MALOG OPERACIONES </t>
  </si>
  <si>
    <t>A/      611</t>
  </si>
  <si>
    <t>A/      612</t>
  </si>
  <si>
    <t>A/      613</t>
  </si>
  <si>
    <t>A/      614</t>
  </si>
  <si>
    <t xml:space="preserve"> MANOR INGENIERIA, </t>
  </si>
  <si>
    <t>A/      615</t>
  </si>
  <si>
    <t xml:space="preserve"> MANTECÓN MONTAJES </t>
  </si>
  <si>
    <t>A/      616</t>
  </si>
  <si>
    <t>A/      617</t>
  </si>
  <si>
    <t xml:space="preserve"> MANTGRUP, S.C.C.L</t>
  </si>
  <si>
    <t>A/      618</t>
  </si>
  <si>
    <t>A/      619</t>
  </si>
  <si>
    <t>A/      620</t>
  </si>
  <si>
    <t>A/      621</t>
  </si>
  <si>
    <t>A/      622</t>
  </si>
  <si>
    <t>A/      623</t>
  </si>
  <si>
    <t>A/      624</t>
  </si>
  <si>
    <t>A/      625</t>
  </si>
  <si>
    <t>A/      626</t>
  </si>
  <si>
    <t>A/      627</t>
  </si>
  <si>
    <t>A/      628</t>
  </si>
  <si>
    <t>A/      629</t>
  </si>
  <si>
    <t>A/      630</t>
  </si>
  <si>
    <t>A/      631</t>
  </si>
  <si>
    <t>A/      632</t>
  </si>
  <si>
    <t>A/      633</t>
  </si>
  <si>
    <t>A/      634</t>
  </si>
  <si>
    <t>A/      635</t>
  </si>
  <si>
    <t>A/      636</t>
  </si>
  <si>
    <t>A/      637</t>
  </si>
  <si>
    <t>A/      638</t>
  </si>
  <si>
    <t>A/      639</t>
  </si>
  <si>
    <t>A/      640</t>
  </si>
  <si>
    <t>A/      641</t>
  </si>
  <si>
    <t>A/      642</t>
  </si>
  <si>
    <t>A/      643</t>
  </si>
  <si>
    <t>A/      644</t>
  </si>
  <si>
    <t>A/      645</t>
  </si>
  <si>
    <t>A/      646</t>
  </si>
  <si>
    <t>A/      647</t>
  </si>
  <si>
    <t>A/      648</t>
  </si>
  <si>
    <t>A/      649</t>
  </si>
  <si>
    <t>A/      650</t>
  </si>
  <si>
    <t>A/      651</t>
  </si>
  <si>
    <t>A/      652</t>
  </si>
  <si>
    <t>A/      653</t>
  </si>
  <si>
    <t>A/      654</t>
  </si>
  <si>
    <t>A/      655</t>
  </si>
  <si>
    <t>A/      656</t>
  </si>
  <si>
    <t>A/      657</t>
  </si>
  <si>
    <t>A/      658</t>
  </si>
  <si>
    <t>A/      659</t>
  </si>
  <si>
    <t>A/      660</t>
  </si>
  <si>
    <t>A/      661</t>
  </si>
  <si>
    <t>A/      662</t>
  </si>
  <si>
    <t>A/      663</t>
  </si>
  <si>
    <t>A/      664</t>
  </si>
  <si>
    <t>A/      665</t>
  </si>
  <si>
    <t>A/      666</t>
  </si>
  <si>
    <t>A/      667</t>
  </si>
  <si>
    <t>A/      668</t>
  </si>
  <si>
    <t xml:space="preserve"> MANUEL ANGEL PARDO ALONSO</t>
  </si>
  <si>
    <t>A/      669</t>
  </si>
  <si>
    <t>A/      670</t>
  </si>
  <si>
    <t>A/      671</t>
  </si>
  <si>
    <t>A/      672</t>
  </si>
  <si>
    <t xml:space="preserve"> Manuel Pérez Castr</t>
  </si>
  <si>
    <t>A/      673</t>
  </si>
  <si>
    <t>A/      674</t>
  </si>
  <si>
    <t>A/      675</t>
  </si>
  <si>
    <t>A/      676</t>
  </si>
  <si>
    <t>A/      677</t>
  </si>
  <si>
    <t>A/      678</t>
  </si>
  <si>
    <t xml:space="preserve"> MANUEL PERISCAL BA</t>
  </si>
  <si>
    <t>A/      679</t>
  </si>
  <si>
    <t>A/      680</t>
  </si>
  <si>
    <t>A/      681</t>
  </si>
  <si>
    <t xml:space="preserve"> MAPALMA SERVI, S.L</t>
  </si>
  <si>
    <t>A/      682</t>
  </si>
  <si>
    <t>A/      683</t>
  </si>
  <si>
    <t>A/      684</t>
  </si>
  <si>
    <t>A/      685</t>
  </si>
  <si>
    <t>A/      686</t>
  </si>
  <si>
    <t>A/      687</t>
  </si>
  <si>
    <t>A/      688</t>
  </si>
  <si>
    <t>A/      689</t>
  </si>
  <si>
    <t>A/      690</t>
  </si>
  <si>
    <t>A/      691</t>
  </si>
  <si>
    <t>A/      692</t>
  </si>
  <si>
    <t>A/      693</t>
  </si>
  <si>
    <t>A/      694</t>
  </si>
  <si>
    <t>A/      695</t>
  </si>
  <si>
    <t>A/      696</t>
  </si>
  <si>
    <t xml:space="preserve"> MAQUIRENTA, O.P., S.L</t>
  </si>
  <si>
    <t>A/      697</t>
  </si>
  <si>
    <t xml:space="preserve"> MARCELINO MARTINEZ</t>
  </si>
  <si>
    <t>A/      698</t>
  </si>
  <si>
    <t>A/      699</t>
  </si>
  <si>
    <t>A/      700</t>
  </si>
  <si>
    <t>A/      701</t>
  </si>
  <si>
    <t>A/      702</t>
  </si>
  <si>
    <t>A/      703</t>
  </si>
  <si>
    <t>A/      704</t>
  </si>
  <si>
    <t>A/      705</t>
  </si>
  <si>
    <t xml:space="preserve"> MARIA AURORA FERNA</t>
  </si>
  <si>
    <t>A/      706</t>
  </si>
  <si>
    <t>A/      707</t>
  </si>
  <si>
    <t xml:space="preserve"> Maria Dolores Mart</t>
  </si>
  <si>
    <t>A/      708</t>
  </si>
  <si>
    <t>A/      709</t>
  </si>
  <si>
    <t>A/      710</t>
  </si>
  <si>
    <t>A/      711</t>
  </si>
  <si>
    <t xml:space="preserve"> María Sol López So</t>
  </si>
  <si>
    <t>A/      712</t>
  </si>
  <si>
    <t xml:space="preserve"> MARIANO LINARES AR</t>
  </si>
  <si>
    <t>A/      713</t>
  </si>
  <si>
    <t xml:space="preserve"> Mario Diego Mateos</t>
  </si>
  <si>
    <t>A/      714</t>
  </si>
  <si>
    <t xml:space="preserve"> MARISCOS ANSOMAR, </t>
  </si>
  <si>
    <t>A/      715</t>
  </si>
  <si>
    <t xml:space="preserve"> MARMORATA INSTALAC</t>
  </si>
  <si>
    <t>A/      716</t>
  </si>
  <si>
    <t xml:space="preserve"> MAROSAN, S.A.</t>
  </si>
  <si>
    <t>A/      717</t>
  </si>
  <si>
    <t>A/      718</t>
  </si>
  <si>
    <t>A/      719</t>
  </si>
  <si>
    <t>A/      720</t>
  </si>
  <si>
    <t>A/      721</t>
  </si>
  <si>
    <t>A/      722</t>
  </si>
  <si>
    <t>A/      723</t>
  </si>
  <si>
    <t>A/      724</t>
  </si>
  <si>
    <t>A/      725</t>
  </si>
  <si>
    <t>A/      726</t>
  </si>
  <si>
    <t>A/      727</t>
  </si>
  <si>
    <t>A/      728</t>
  </si>
  <si>
    <t xml:space="preserve"> MASA HUELVA, S.A.</t>
  </si>
  <si>
    <t>A/      729</t>
  </si>
  <si>
    <t xml:space="preserve"> MASIBER, Materiale</t>
  </si>
  <si>
    <t>A/      730</t>
  </si>
  <si>
    <t xml:space="preserve"> MAXIMINO MARTINEZ </t>
  </si>
  <si>
    <t>A/      731</t>
  </si>
  <si>
    <t>A/      732</t>
  </si>
  <si>
    <t xml:space="preserve"> MECC-ALTE NÑA, </t>
  </si>
  <si>
    <t>A/      733</t>
  </si>
  <si>
    <t xml:space="preserve"> Menfis 2000 S.L.</t>
  </si>
  <si>
    <t>A/      734</t>
  </si>
  <si>
    <t>A/      735</t>
  </si>
  <si>
    <t xml:space="preserve"> MERCANTIL INTERCON</t>
  </si>
  <si>
    <t>A/      736</t>
  </si>
  <si>
    <t>A/      737</t>
  </si>
  <si>
    <t>A/      738</t>
  </si>
  <si>
    <t>A/      739</t>
  </si>
  <si>
    <t>A/      740</t>
  </si>
  <si>
    <t>A/      741</t>
  </si>
  <si>
    <t>A/      742</t>
  </si>
  <si>
    <t>A/      743</t>
  </si>
  <si>
    <t xml:space="preserve"> Merusa Mantenimien</t>
  </si>
  <si>
    <t>A/      744</t>
  </si>
  <si>
    <t xml:space="preserve"> META INSTALACIONES</t>
  </si>
  <si>
    <t>A/      745</t>
  </si>
  <si>
    <t>A/      746</t>
  </si>
  <si>
    <t>A/      747</t>
  </si>
  <si>
    <t>A/      748</t>
  </si>
  <si>
    <t>A/      749</t>
  </si>
  <si>
    <t>A/      750</t>
  </si>
  <si>
    <t xml:space="preserve"> METALUX ASTURIAS, </t>
  </si>
  <si>
    <t xml:space="preserve"> MIGUEL PASCUAL SOC</t>
  </si>
  <si>
    <t xml:space="preserve"> MITSUBISHI HEAVY I</t>
  </si>
  <si>
    <t xml:space="preserve"> MOINSELECTRIC, S.L</t>
  </si>
  <si>
    <t xml:space="preserve"> MONCOBRA ,S.A. Ins</t>
  </si>
  <si>
    <t xml:space="preserve"> MONCOBRA-INST. Y M</t>
  </si>
  <si>
    <t>Brasil</t>
  </si>
  <si>
    <t xml:space="preserve"> MONTAJES E INGENIERIA ARCE, S,</t>
  </si>
  <si>
    <t>Belgica</t>
  </si>
  <si>
    <t xml:space="preserve"> MONTAJES ELÉCTRICO</t>
  </si>
  <si>
    <t xml:space="preserve"> Montajes Electrico Mas</t>
  </si>
  <si>
    <t xml:space="preserve"> MONTAJES ELECTRICOS BELLO, S.L</t>
  </si>
  <si>
    <t xml:space="preserve"> MONTAJES GIA, S.A</t>
  </si>
  <si>
    <t xml:space="preserve"> MONTAJES REYME, S.</t>
  </si>
  <si>
    <t xml:space="preserve"> MONTAJES VOLTA, S.</t>
  </si>
  <si>
    <t xml:space="preserve"> MONTAJES Y PROYECTOS E. A.C.,</t>
  </si>
  <si>
    <t xml:space="preserve"> MOTORBYTE, S.L</t>
  </si>
  <si>
    <t xml:space="preserve"> MOTOS J. COSTA</t>
  </si>
  <si>
    <t xml:space="preserve"> NEVADA DE AUTOMACI</t>
  </si>
  <si>
    <t xml:space="preserve"> NIOCANFI, S.L</t>
  </si>
  <si>
    <t xml:space="preserve"> NORVENTO O.P.M. S.</t>
  </si>
  <si>
    <t xml:space="preserve"> NOVA FONT-ELECT, S</t>
  </si>
  <si>
    <t xml:space="preserve"> O.R.L</t>
  </si>
  <si>
    <t xml:space="preserve"> OBRAS RAMÓN COTELO</t>
  </si>
  <si>
    <t xml:space="preserve"> OCILUX, S.L</t>
  </si>
  <si>
    <t xml:space="preserve"> ONCE</t>
  </si>
  <si>
    <t xml:space="preserve"> ONEMONS, S.A.</t>
  </si>
  <si>
    <t xml:space="preserve"> ORTEGAL OIL, S.L</t>
  </si>
  <si>
    <t xml:space="preserve"> OSFER, S.L</t>
  </si>
  <si>
    <t xml:space="preserve"> OTEVISA, S.L.</t>
  </si>
  <si>
    <t xml:space="preserve"> OVOIBERICA PRODUCC</t>
  </si>
  <si>
    <t xml:space="preserve"> PACECO NÑA, S.A</t>
  </si>
  <si>
    <t xml:space="preserve"> PANADERÍA ARMENTAL</t>
  </si>
  <si>
    <t xml:space="preserve"> PANADERÍA DA CUNHA</t>
  </si>
  <si>
    <t xml:space="preserve"> PARADOR DE CERVERA</t>
  </si>
  <si>
    <t xml:space="preserve"> Parador de Turismo "Casa del B</t>
  </si>
  <si>
    <t xml:space="preserve"> Parador de Turismo ENRIQUE II</t>
  </si>
  <si>
    <t xml:space="preserve"> PARADOR DE TURISMO RIBADEO</t>
  </si>
  <si>
    <t xml:space="preserve"> PARADOR NACIONAL D</t>
  </si>
  <si>
    <t xml:space="preserve"> PARQUE EÓLICO A CARBA</t>
  </si>
  <si>
    <t xml:space="preserve"> PAZO DE VILABOA, S</t>
  </si>
  <si>
    <t xml:space="preserve"> PESQUERIAS ALBORADA</t>
  </si>
  <si>
    <t xml:space="preserve"> PINEDA ORTEGA SUMINISTROS, S.L</t>
  </si>
  <si>
    <t xml:space="preserve"> POINT RENT, S.L</t>
  </si>
  <si>
    <t>TECOEM</t>
  </si>
  <si>
    <t xml:space="preserve"> PRECOCINADOS TYTERROY</t>
  </si>
  <si>
    <t xml:space="preserve"> PRO DIESEL</t>
  </si>
  <si>
    <t xml:space="preserve"> PROALSA</t>
  </si>
  <si>
    <t xml:space="preserve"> PROCIAR NÑA, S.</t>
  </si>
  <si>
    <t xml:space="preserve"> PRODAMER, S.L</t>
  </si>
  <si>
    <t xml:space="preserve"> PRODUNAS, S.L</t>
  </si>
  <si>
    <t xml:space="preserve"> PROINGVAL INGENIERIA Y SEGURID</t>
  </si>
  <si>
    <t xml:space="preserve"> PROINSA</t>
  </si>
  <si>
    <t xml:space="preserve"> PROLOC, S.L</t>
  </si>
  <si>
    <t xml:space="preserve"> PROMOCIONES  MONTERO RIOS, S.A</t>
  </si>
  <si>
    <t xml:space="preserve"> PROMOCIONES Y OBRAS RIO TAMBRE</t>
  </si>
  <si>
    <t xml:space="preserve"> PROMOTAFE,S .L</t>
  </si>
  <si>
    <t xml:space="preserve"> PROMOTAGE</t>
  </si>
  <si>
    <t xml:space="preserve"> PROYECTOS Y MONTAJ</t>
  </si>
  <si>
    <t xml:space="preserve"> PROYECTOS, ESTUDIO</t>
  </si>
  <si>
    <t xml:space="preserve"> PURIFICACION MEIJI</t>
  </si>
  <si>
    <t xml:space="preserve"> RADIO RECORD MONTAJES</t>
  </si>
  <si>
    <t xml:space="preserve"> RAMONEDA CORUÑA</t>
  </si>
  <si>
    <t xml:space="preserve"> RAY AGUA UNIVERSAL</t>
  </si>
  <si>
    <t xml:space="preserve"> RECAMBIOS BARREIRO</t>
  </si>
  <si>
    <t xml:space="preserve"> RED ELECTRICA DE NÑA</t>
  </si>
  <si>
    <t xml:space="preserve"> REDES VIALES, S.A.</t>
  </si>
  <si>
    <t xml:space="preserve"> REDTRANSCOR, S.L</t>
  </si>
  <si>
    <t xml:space="preserve"> REHABILITACIONES SANTA ISABEL,</t>
  </si>
  <si>
    <t xml:space="preserve"> REHABITEC LLEIDA, </t>
  </si>
  <si>
    <t xml:space="preserve"> REINALDO BREA SANJ</t>
  </si>
  <si>
    <t xml:space="preserve"> RENÉ BARBIER, S.A</t>
  </si>
  <si>
    <t xml:space="preserve"> REPSOL COMERCIAL D</t>
  </si>
  <si>
    <t xml:space="preserve"> REPUESTOS Y SUMINI</t>
  </si>
  <si>
    <t xml:space="preserve"> RESIDENCIA  DE TIEMPO LIBRE "B</t>
  </si>
  <si>
    <t xml:space="preserve"> RESTAURANTE CUEVAS, S.L</t>
  </si>
  <si>
    <t xml:space="preserve"> RETEGAL</t>
  </si>
  <si>
    <t xml:space="preserve"> RETEVISION I, S.A.</t>
  </si>
  <si>
    <t xml:space="preserve"> RIGA SANTIAGO</t>
  </si>
  <si>
    <t xml:space="preserve"> RIVADULLA, S.L</t>
  </si>
  <si>
    <t xml:space="preserve"> ROBESTEL, S.L</t>
  </si>
  <si>
    <t xml:space="preserve"> ROVELECTRI, S.L</t>
  </si>
  <si>
    <t xml:space="preserve"> RTVG</t>
  </si>
  <si>
    <t xml:space="preserve"> RUBEL</t>
  </si>
  <si>
    <t xml:space="preserve"> RUFINA MCHAMA</t>
  </si>
  <si>
    <t xml:space="preserve"> S.A. DE XESTION DO PLAN XACOBE</t>
  </si>
  <si>
    <t xml:space="preserve"> S.E. MONTAJES INDU</t>
  </si>
  <si>
    <t xml:space="preserve"> SACYR</t>
  </si>
  <si>
    <t xml:space="preserve"> SAJI AIRE ACONDICI</t>
  </si>
  <si>
    <t xml:space="preserve"> SALAMANCA FORUM RESORT S.L.</t>
  </si>
  <si>
    <t xml:space="preserve"> SAMPOL I. y O. Can</t>
  </si>
  <si>
    <t xml:space="preserve"> SAMPOL INGENIERIA </t>
  </si>
  <si>
    <t xml:space="preserve"> SANTIAGO TURIEL CI</t>
  </si>
  <si>
    <t xml:space="preserve"> SANTOS FRANCOS, S.</t>
  </si>
  <si>
    <t xml:space="preserve"> SAT CUNICULTURA FE</t>
  </si>
  <si>
    <t>A   641</t>
  </si>
  <si>
    <t xml:space="preserve"> SELECON, S.L.</t>
  </si>
  <si>
    <t xml:space="preserve"> SELP, S.L.</t>
  </si>
  <si>
    <t xml:space="preserve"> SERGANOSA</t>
  </si>
  <si>
    <t xml:space="preserve"> SerIDOM Servicios </t>
  </si>
  <si>
    <t xml:space="preserve"> SERVEIS GRUPO METARES</t>
  </si>
  <si>
    <t xml:space="preserve"> SERVICIO DE ARMAMENTO Y EQUIPA</t>
  </si>
  <si>
    <t xml:space="preserve"> SERVICIO DE CONTRATACION DIREC</t>
  </si>
  <si>
    <t xml:space="preserve"> SERVICIO MILITAR DE CONSTRUCCION</t>
  </si>
  <si>
    <t xml:space="preserve"> SERVIPORT CANARIAS</t>
  </si>
  <si>
    <t xml:space="preserve"> SIDAL ALQUERIA ALH</t>
  </si>
  <si>
    <t xml:space="preserve"> SIEL </t>
  </si>
  <si>
    <t xml:space="preserve"> SIEMENCA, S.L.</t>
  </si>
  <si>
    <t xml:space="preserve"> SIEMSA</t>
  </si>
  <si>
    <t xml:space="preserve"> SIEMSA NORTE</t>
  </si>
  <si>
    <t xml:space="preserve"> SILMAN 97, S.L</t>
  </si>
  <si>
    <t xml:space="preserve"> SINFORED, S.L</t>
  </si>
  <si>
    <t xml:space="preserve"> SIRESA CAROLUS MAG</t>
  </si>
  <si>
    <t xml:space="preserve"> SISTEMAS ELECTRICO</t>
  </si>
  <si>
    <t xml:space="preserve"> SLO Latvia Ltd</t>
  </si>
  <si>
    <t xml:space="preserve"> SNC FETTAH ET CIE</t>
  </si>
  <si>
    <t xml:space="preserve"> SOCIEDAD GALLEGA DE RESIDUOS I</t>
  </si>
  <si>
    <t xml:space="preserve"> SOELEC, S.L</t>
  </si>
  <si>
    <t xml:space="preserve"> SOL-CONDADO, S.A.</t>
  </si>
  <si>
    <t xml:space="preserve"> SOLUZIONA TELECOMU</t>
  </si>
  <si>
    <t xml:space="preserve"> SOUTELANA, S.L</t>
  </si>
  <si>
    <t xml:space="preserve"> SUMINISTROS ELECTRICOS SUELJU,</t>
  </si>
  <si>
    <t>A/      751</t>
  </si>
  <si>
    <t>A/      752</t>
  </si>
  <si>
    <t xml:space="preserve"> SUMINSTROS PASCUAL</t>
  </si>
  <si>
    <t xml:space="preserve"> SUPERMERCADOS CHAMPION</t>
  </si>
  <si>
    <t>A/      753</t>
  </si>
  <si>
    <t>A/      754</t>
  </si>
  <si>
    <t>A/      755</t>
  </si>
  <si>
    <t>A/      756</t>
  </si>
  <si>
    <t>A/      757</t>
  </si>
  <si>
    <t>A/      758</t>
  </si>
  <si>
    <t>A/      759</t>
  </si>
  <si>
    <t>A/      760</t>
  </si>
  <si>
    <t>A/      761</t>
  </si>
  <si>
    <t>A/      762</t>
  </si>
  <si>
    <t>A/      763</t>
  </si>
  <si>
    <t xml:space="preserve"> TAEX Tecnicas en A</t>
  </si>
  <si>
    <t xml:space="preserve"> TALLERES ELECTRICOS HERRERA</t>
  </si>
  <si>
    <t>n</t>
  </si>
  <si>
    <t xml:space="preserve"> TALLERES ELECTROTÉNICOS</t>
  </si>
  <si>
    <t xml:space="preserve"> TALLERES ELﾉCTRICOS LUCAS, S.L</t>
  </si>
  <si>
    <t xml:space="preserve"> TALLERES F.V. GARC</t>
  </si>
  <si>
    <t xml:space="preserve"> TALLERES GALMAN,S.</t>
  </si>
  <si>
    <t xml:space="preserve"> TALLERES J. SALORI</t>
  </si>
  <si>
    <t xml:space="preserve"> TALLERES MECÁNICOS</t>
  </si>
  <si>
    <t xml:space="preserve"> TALLERES MECAPOIO,</t>
  </si>
  <si>
    <t xml:space="preserve"> Talleres Navarrete</t>
  </si>
  <si>
    <t xml:space="preserve"> TAMBRESAR</t>
  </si>
  <si>
    <t xml:space="preserve"> TAMEBA, S.L.</t>
  </si>
  <si>
    <t xml:space="preserve"> TARENOR, S.A.L</t>
  </si>
  <si>
    <t xml:space="preserve"> TARTAS ANCANO, S.L</t>
  </si>
  <si>
    <t xml:space="preserve"> TECNESUR INGENIERO</t>
  </si>
  <si>
    <t>madrid</t>
  </si>
  <si>
    <t>canarias</t>
  </si>
  <si>
    <t>YAÑEZ</t>
  </si>
  <si>
    <t xml:space="preserve"> TECOB</t>
  </si>
  <si>
    <t xml:space="preserve"> TECONSA</t>
  </si>
  <si>
    <t xml:space="preserve"> TEL HERMANOS MONGE</t>
  </si>
  <si>
    <t xml:space="preserve"> TELECOMUNICACIONES CENTRO PENI</t>
  </si>
  <si>
    <t xml:space="preserve"> TENDIDOS ELECTRICO</t>
  </si>
  <si>
    <t xml:space="preserve"> TENDIDOS MONCOSA, </t>
  </si>
  <si>
    <t xml:space="preserve"> TESORERÍA GENERAL </t>
  </si>
  <si>
    <t xml:space="preserve"> TEXAS CONTROLS, S.</t>
  </si>
  <si>
    <t>PONTEVEDRA</t>
  </si>
  <si>
    <t>vizcaya</t>
  </si>
  <si>
    <t xml:space="preserve"> TINAMENOR,S .A</t>
  </si>
  <si>
    <t xml:space="preserve"> TRADIA TELECOM, S.</t>
  </si>
  <si>
    <t xml:space="preserve"> TRATAMIENTO DE OBR</t>
  </si>
  <si>
    <t xml:space="preserve"> TRES TERMINOS ARRE</t>
  </si>
  <si>
    <t xml:space="preserve"> TUCME CONSULTING&amp;E</t>
  </si>
  <si>
    <t xml:space="preserve"> TURINA URBANA, S.A</t>
  </si>
  <si>
    <t xml:space="preserve"> U.T.E. TREMESA REG</t>
  </si>
  <si>
    <t>COFME</t>
  </si>
  <si>
    <t xml:space="preserve"> UDIGAS</t>
  </si>
  <si>
    <t xml:space="preserve"> UNION ELECTRICA-FENOSA, S.A.</t>
  </si>
  <si>
    <t>cadiz</t>
  </si>
  <si>
    <t>Peru</t>
  </si>
  <si>
    <t>venezuela</t>
  </si>
  <si>
    <t>Marruecos</t>
  </si>
  <si>
    <t xml:space="preserve"> URBANIZADORA PENIN</t>
  </si>
  <si>
    <t xml:space="preserve"> URENDE, S.A</t>
  </si>
  <si>
    <t xml:space="preserve"> USP HOSPITAL DE MA</t>
  </si>
  <si>
    <t xml:space="preserve"> UTE NERJA ALMUÑECA</t>
  </si>
  <si>
    <t xml:space="preserve"> UTE NOVOA (FCC-COP</t>
  </si>
  <si>
    <t xml:space="preserve"> UTE PORTAS</t>
  </si>
  <si>
    <t xml:space="preserve"> UTE SEGURIDAD CIUD</t>
  </si>
  <si>
    <t xml:space="preserve"> UTE TALASOPONIENTE</t>
  </si>
  <si>
    <t xml:space="preserve"> UTE VIAS SENOR</t>
  </si>
  <si>
    <t xml:space="preserve"> VALES</t>
  </si>
  <si>
    <t xml:space="preserve"> VARI INSTALACIONES</t>
  </si>
  <si>
    <t xml:space="preserve"> VASCOGALI</t>
  </si>
  <si>
    <t xml:space="preserve"> VEGONSA</t>
  </si>
  <si>
    <t xml:space="preserve"> VEICAR, S.L.</t>
  </si>
  <si>
    <t xml:space="preserve"> VERTEDEROS DE RESI</t>
  </si>
  <si>
    <t xml:space="preserve"> VIEITEZ &amp; MIRÓN, S</t>
  </si>
  <si>
    <t>Jaén</t>
  </si>
  <si>
    <t xml:space="preserve"> VODAFONE NÑA, S</t>
  </si>
  <si>
    <t>Ourense</t>
  </si>
  <si>
    <t xml:space="preserve"> VOZ DE GALICIA RADIO</t>
  </si>
  <si>
    <t xml:space="preserve"> XACIA INVERCON,S.L</t>
  </si>
  <si>
    <t xml:space="preserve"> XILOGA, S.L</t>
  </si>
  <si>
    <t xml:space="preserve"> XOUBA, C.A</t>
  </si>
  <si>
    <t xml:space="preserve"> YAMAHA MOTOR NÑ</t>
  </si>
  <si>
    <t>Sta Cruz de Tenerife</t>
  </si>
  <si>
    <t xml:space="preserve"> YULECTRIC, S.L.</t>
  </si>
  <si>
    <t xml:space="preserve"> ZAMBRA PRODUCCIONE</t>
  </si>
  <si>
    <t xml:space="preserve"> ZAPESA ELECTRICA, S.L</t>
  </si>
  <si>
    <t xml:space="preserve"> ZARZUELA</t>
  </si>
  <si>
    <t>EXTRANJERO</t>
  </si>
  <si>
    <t>León</t>
  </si>
  <si>
    <t>Alquileres Rubel, S.</t>
  </si>
  <si>
    <t>ANCORAMAR MARISCOS,</t>
  </si>
  <si>
    <t>AREA DE SERVICIO PLA</t>
  </si>
  <si>
    <t>BIZKAIA</t>
  </si>
  <si>
    <t>LLEIDA</t>
  </si>
  <si>
    <t>B.B.V.A, S.A.</t>
  </si>
  <si>
    <t>C X G Publicidad Dir</t>
  </si>
  <si>
    <t>Sta Cruz de Ten</t>
  </si>
  <si>
    <t>CAIXA D´ESTALVIS DE</t>
  </si>
  <si>
    <t>CALVO RUIBAL,S .L.</t>
  </si>
  <si>
    <t>Gabon</t>
  </si>
  <si>
    <t>Centro Tecnológico d</t>
  </si>
  <si>
    <t>BRUTO</t>
  </si>
  <si>
    <t>COELAN ELECTRICISTAS</t>
  </si>
  <si>
    <t>Compañia Española La</t>
  </si>
  <si>
    <t>COMUNIDAD DE PROPIET</t>
  </si>
  <si>
    <t>CONSTRUCCION DE APAR</t>
  </si>
  <si>
    <t>A     1</t>
  </si>
  <si>
    <t>A     2</t>
  </si>
  <si>
    <t>A     3</t>
  </si>
  <si>
    <t>Sta Cruz de</t>
  </si>
  <si>
    <t>A     4</t>
  </si>
  <si>
    <t>A     5</t>
  </si>
  <si>
    <t>A     6</t>
  </si>
  <si>
    <t>A     7</t>
  </si>
  <si>
    <t>C     1</t>
  </si>
  <si>
    <t>A     8</t>
  </si>
  <si>
    <t>A     9</t>
  </si>
  <si>
    <t>A    10</t>
  </si>
  <si>
    <t>A    11</t>
  </si>
  <si>
    <t>A    12</t>
  </si>
  <si>
    <t>A    13</t>
  </si>
  <si>
    <t>C     2</t>
  </si>
  <si>
    <t>A    14</t>
  </si>
  <si>
    <t>A    15</t>
  </si>
  <si>
    <t>A    16</t>
  </si>
  <si>
    <t>A    17</t>
  </si>
  <si>
    <t>A    18</t>
  </si>
  <si>
    <t>A    19</t>
  </si>
  <si>
    <t>A    20</t>
  </si>
  <si>
    <t>C     3</t>
  </si>
  <si>
    <t>A    21</t>
  </si>
  <si>
    <t>A    22</t>
  </si>
  <si>
    <t>A    23</t>
  </si>
  <si>
    <t>A    24</t>
  </si>
  <si>
    <t>A    25</t>
  </si>
  <si>
    <t>A    26</t>
  </si>
  <si>
    <t>A    27</t>
  </si>
  <si>
    <t>A    28</t>
  </si>
  <si>
    <t>A    29</t>
  </si>
  <si>
    <t>A    30</t>
  </si>
  <si>
    <t>A    31</t>
  </si>
  <si>
    <t>A    32</t>
  </si>
  <si>
    <t>A    33</t>
  </si>
  <si>
    <t>C     4</t>
  </si>
  <si>
    <t>DAMISCA Ingeniería y</t>
  </si>
  <si>
    <t>A    34</t>
  </si>
  <si>
    <t>A    35</t>
  </si>
  <si>
    <t>A    36</t>
  </si>
  <si>
    <t>A    37</t>
  </si>
  <si>
    <t>BASANTA GARCIA</t>
  </si>
  <si>
    <t>A    38</t>
  </si>
  <si>
    <t>A    39</t>
  </si>
  <si>
    <t>A    40</t>
  </si>
  <si>
    <t>A    41</t>
  </si>
  <si>
    <t>A    42</t>
  </si>
  <si>
    <t>A    43</t>
  </si>
  <si>
    <t>A    44</t>
  </si>
  <si>
    <t>A    45</t>
  </si>
  <si>
    <t>Destilerias Composte</t>
  </si>
  <si>
    <t>A    46</t>
  </si>
  <si>
    <t>A    47</t>
  </si>
  <si>
    <t>A    48</t>
  </si>
  <si>
    <t>A    49</t>
  </si>
  <si>
    <t>A    50</t>
  </si>
  <si>
    <t>A    51</t>
  </si>
  <si>
    <t>A    52</t>
  </si>
  <si>
    <t>A    53</t>
  </si>
  <si>
    <t>A    54</t>
  </si>
  <si>
    <t>A    55</t>
  </si>
  <si>
    <t>DIELECTRO MANCHEGO,</t>
  </si>
  <si>
    <t>A    56</t>
  </si>
  <si>
    <t>DIEXFE, S.A.</t>
  </si>
  <si>
    <t>A    57</t>
  </si>
  <si>
    <t>A    58</t>
  </si>
  <si>
    <t>A    59</t>
  </si>
  <si>
    <t>A    60</t>
  </si>
  <si>
    <t>A    61</t>
  </si>
  <si>
    <t>A    62</t>
  </si>
  <si>
    <t>A    63</t>
  </si>
  <si>
    <t>A    64</t>
  </si>
  <si>
    <t>A    65</t>
  </si>
  <si>
    <t>A    66</t>
  </si>
  <si>
    <t>C     5</t>
  </si>
  <si>
    <t>A    67</t>
  </si>
  <si>
    <t>A    68</t>
  </si>
  <si>
    <t>A    69</t>
  </si>
  <si>
    <t>A    70</t>
  </si>
  <si>
    <t>A    71</t>
  </si>
  <si>
    <t>A    72</t>
  </si>
  <si>
    <t>C     6</t>
  </si>
  <si>
    <t>C     7</t>
  </si>
  <si>
    <t>A    73</t>
  </si>
  <si>
    <t>A    74</t>
  </si>
  <si>
    <t>A    75</t>
  </si>
  <si>
    <t>A    76</t>
  </si>
  <si>
    <t>A    77</t>
  </si>
  <si>
    <t>A    78</t>
  </si>
  <si>
    <t>A    79</t>
  </si>
  <si>
    <t>A    80</t>
  </si>
  <si>
    <t>A    81</t>
  </si>
  <si>
    <t>A    82</t>
  </si>
  <si>
    <t>A    83</t>
  </si>
  <si>
    <t>A    84</t>
  </si>
  <si>
    <t>A    85</t>
  </si>
  <si>
    <t>A    86</t>
  </si>
  <si>
    <t>A    87</t>
  </si>
  <si>
    <t>A    88</t>
  </si>
  <si>
    <t>A    89</t>
  </si>
  <si>
    <t>A    90</t>
  </si>
  <si>
    <t>Electricidad Alvesa,</t>
  </si>
  <si>
    <t>A    91</t>
  </si>
  <si>
    <t>A    92</t>
  </si>
  <si>
    <t>A    93</t>
  </si>
  <si>
    <t>A    94</t>
  </si>
  <si>
    <t>A    95</t>
  </si>
  <si>
    <t>A    96</t>
  </si>
  <si>
    <t>A    97</t>
  </si>
  <si>
    <t>A    98</t>
  </si>
  <si>
    <t>A    99</t>
  </si>
  <si>
    <t>A   100</t>
  </si>
  <si>
    <t>A   101</t>
  </si>
  <si>
    <t>ELECTRICIDAD NARON,</t>
  </si>
  <si>
    <t>A   102</t>
  </si>
  <si>
    <t>ELECTRICIDAD SANPOR,</t>
  </si>
  <si>
    <t>A   103</t>
  </si>
  <si>
    <t>A   104</t>
  </si>
  <si>
    <t>A   105</t>
  </si>
  <si>
    <t>A   106</t>
  </si>
  <si>
    <t>A   107</t>
  </si>
  <si>
    <t>A   108</t>
  </si>
  <si>
    <t>A   109</t>
  </si>
  <si>
    <t>A   110</t>
  </si>
  <si>
    <t>A   111</t>
  </si>
  <si>
    <t>A   112</t>
  </si>
  <si>
    <t>Málaga</t>
  </si>
  <si>
    <t>A   113</t>
  </si>
  <si>
    <t>A   114</t>
  </si>
  <si>
    <t>A   115</t>
  </si>
  <si>
    <t>A   116</t>
  </si>
  <si>
    <t>A   117</t>
  </si>
  <si>
    <t>A   118</t>
  </si>
  <si>
    <t>A   119</t>
  </si>
  <si>
    <t>A   120</t>
  </si>
  <si>
    <t>A   121</t>
  </si>
  <si>
    <t>A   122</t>
  </si>
  <si>
    <t>A   123</t>
  </si>
  <si>
    <t>A   124</t>
  </si>
  <si>
    <t>A   125</t>
  </si>
  <si>
    <t>C     8</t>
  </si>
  <si>
    <t>C     9</t>
  </si>
  <si>
    <t>A   126</t>
  </si>
  <si>
    <t>A   127</t>
  </si>
  <si>
    <t>A   128</t>
  </si>
  <si>
    <t>A   129</t>
  </si>
  <si>
    <t>A   130</t>
  </si>
  <si>
    <t>A   131</t>
  </si>
  <si>
    <t>R   1</t>
  </si>
  <si>
    <t>A   132</t>
  </si>
  <si>
    <t>A   133</t>
  </si>
  <si>
    <t>A   134</t>
  </si>
  <si>
    <t>A   135</t>
  </si>
  <si>
    <t>A   136</t>
  </si>
  <si>
    <t>A   137</t>
  </si>
  <si>
    <t>A   138</t>
  </si>
  <si>
    <t>A   139</t>
  </si>
  <si>
    <t>A   140</t>
  </si>
  <si>
    <t>A   141</t>
  </si>
  <si>
    <t>A   142</t>
  </si>
  <si>
    <t>A   143</t>
  </si>
  <si>
    <t>A   144</t>
  </si>
  <si>
    <t>A   145</t>
  </si>
  <si>
    <t>A   146</t>
  </si>
  <si>
    <t>A   147</t>
  </si>
  <si>
    <t>C    10</t>
  </si>
  <si>
    <t>C    11</t>
  </si>
  <si>
    <t>A   148</t>
  </si>
  <si>
    <t>A   149</t>
  </si>
  <si>
    <t>A   150</t>
  </si>
  <si>
    <t>A   151</t>
  </si>
  <si>
    <t>A   152</t>
  </si>
  <si>
    <t>A   153</t>
  </si>
  <si>
    <t>ESQUEIRO, S.L.</t>
  </si>
  <si>
    <t>A   154</t>
  </si>
  <si>
    <t>A   155</t>
  </si>
  <si>
    <t>A   156</t>
  </si>
  <si>
    <t>A   157</t>
  </si>
  <si>
    <t>A   158</t>
  </si>
  <si>
    <t>A   159</t>
  </si>
  <si>
    <t>A   160</t>
  </si>
  <si>
    <t>A   161</t>
  </si>
  <si>
    <t>A   162</t>
  </si>
  <si>
    <t>A   163</t>
  </si>
  <si>
    <t>A   164</t>
  </si>
  <si>
    <t>R   2</t>
  </si>
  <si>
    <t>A   165</t>
  </si>
  <si>
    <t>A   166</t>
  </si>
  <si>
    <t>A   167</t>
  </si>
  <si>
    <t>A   168</t>
  </si>
  <si>
    <t>A   169</t>
  </si>
  <si>
    <t>A   170</t>
  </si>
  <si>
    <t>A   171</t>
  </si>
  <si>
    <t>A   172</t>
  </si>
  <si>
    <t>A   173</t>
  </si>
  <si>
    <t>A   174</t>
  </si>
  <si>
    <t>A   175</t>
  </si>
  <si>
    <t>A   176</t>
  </si>
  <si>
    <t>A   177</t>
  </si>
  <si>
    <t>A   178</t>
  </si>
  <si>
    <t>A   179</t>
  </si>
  <si>
    <t>A   180</t>
  </si>
  <si>
    <t>A   181</t>
  </si>
  <si>
    <t>A   182</t>
  </si>
  <si>
    <t>A   183</t>
  </si>
  <si>
    <t>FALCON VEIGA, S.L.</t>
  </si>
  <si>
    <t>A   184</t>
  </si>
  <si>
    <t>A   185</t>
  </si>
  <si>
    <t>A   186</t>
  </si>
  <si>
    <t>A   187</t>
  </si>
  <si>
    <t>FERROVIAL SERVICIOS,</t>
  </si>
  <si>
    <t>A   188</t>
  </si>
  <si>
    <t>A   189</t>
  </si>
  <si>
    <t>FONDO INSTALACIONES</t>
  </si>
  <si>
    <t>A   190</t>
  </si>
  <si>
    <t>A   191</t>
  </si>
  <si>
    <t>A   192</t>
  </si>
  <si>
    <t>A   193</t>
  </si>
  <si>
    <t>A   194</t>
  </si>
  <si>
    <t>A   195</t>
  </si>
  <si>
    <t>A   196</t>
  </si>
  <si>
    <t>A   197</t>
  </si>
  <si>
    <t>FRINSA DEL NOROESTE,</t>
  </si>
  <si>
    <t>A   198</t>
  </si>
  <si>
    <t>A   199</t>
  </si>
  <si>
    <t>A   200</t>
  </si>
  <si>
    <t>A   201</t>
  </si>
  <si>
    <t>A   202</t>
  </si>
  <si>
    <t>Fundación Federico F</t>
  </si>
  <si>
    <t>A   203</t>
  </si>
  <si>
    <t>A   204</t>
  </si>
  <si>
    <t>A   205</t>
  </si>
  <si>
    <t>A   206</t>
  </si>
  <si>
    <t>A   207</t>
  </si>
  <si>
    <t>A   208</t>
  </si>
  <si>
    <t>A   209</t>
  </si>
  <si>
    <t>GALICORTE, S.L.</t>
  </si>
  <si>
    <t>A   210</t>
  </si>
  <si>
    <t>A   211</t>
  </si>
  <si>
    <t>A   212</t>
  </si>
  <si>
    <t>Gas Natural SDG, S.A</t>
  </si>
  <si>
    <t>A   213</t>
  </si>
  <si>
    <t>GENESAL CM</t>
  </si>
  <si>
    <t>A   214</t>
  </si>
  <si>
    <t>A   215</t>
  </si>
  <si>
    <t>A   216</t>
  </si>
  <si>
    <t>A   217</t>
  </si>
  <si>
    <t>A   218</t>
  </si>
  <si>
    <t>A   219</t>
  </si>
  <si>
    <t>A   220</t>
  </si>
  <si>
    <t>A   221</t>
  </si>
  <si>
    <t>A   222</t>
  </si>
  <si>
    <t>A   223</t>
  </si>
  <si>
    <t>A   224</t>
  </si>
  <si>
    <t>A   225</t>
  </si>
  <si>
    <t>A   226</t>
  </si>
  <si>
    <t>A   227</t>
  </si>
  <si>
    <t>A   228</t>
  </si>
  <si>
    <t>A   229</t>
  </si>
  <si>
    <t>A   230</t>
  </si>
  <si>
    <t>A   231</t>
  </si>
  <si>
    <t>A   232</t>
  </si>
  <si>
    <t>GRUPO CONSELEC</t>
  </si>
  <si>
    <t>A   233</t>
  </si>
  <si>
    <t>A   234</t>
  </si>
  <si>
    <t>A   235</t>
  </si>
  <si>
    <t>A   236</t>
  </si>
  <si>
    <t>HENNES &amp; MAURITZ, S.</t>
  </si>
  <si>
    <t>A   237</t>
  </si>
  <si>
    <t>A   238</t>
  </si>
  <si>
    <t>A   239</t>
  </si>
  <si>
    <t>A   240</t>
  </si>
  <si>
    <t>A   241</t>
  </si>
  <si>
    <t>A   242</t>
  </si>
  <si>
    <t>R  3</t>
  </si>
  <si>
    <t>A   243</t>
  </si>
  <si>
    <t>A   244</t>
  </si>
  <si>
    <t>A   245</t>
  </si>
  <si>
    <t>A   246</t>
  </si>
  <si>
    <t>A   247</t>
  </si>
  <si>
    <t>HOTEL JARDIN, S.A</t>
  </si>
  <si>
    <t>A   248</t>
  </si>
  <si>
    <t>A   249</t>
  </si>
  <si>
    <t>A   250</t>
  </si>
  <si>
    <t>A   251</t>
  </si>
  <si>
    <t>A   252</t>
  </si>
  <si>
    <t>A   253</t>
  </si>
  <si>
    <t>A   254</t>
  </si>
  <si>
    <t>A   255</t>
  </si>
  <si>
    <t>A   256</t>
  </si>
  <si>
    <t>A   257</t>
  </si>
  <si>
    <t>A   258</t>
  </si>
  <si>
    <t>A   259</t>
  </si>
  <si>
    <t>A   260</t>
  </si>
  <si>
    <t>A   261</t>
  </si>
  <si>
    <t>A   262</t>
  </si>
  <si>
    <t>A   263</t>
  </si>
  <si>
    <t>A   264</t>
  </si>
  <si>
    <t>A   265</t>
  </si>
  <si>
    <t>A   266</t>
  </si>
  <si>
    <t>A   267</t>
  </si>
  <si>
    <t>A   268</t>
  </si>
  <si>
    <t>A   269</t>
  </si>
  <si>
    <t>A   270</t>
  </si>
  <si>
    <t>A   271</t>
  </si>
  <si>
    <t>A   272</t>
  </si>
  <si>
    <t>A   273</t>
  </si>
  <si>
    <t>A   274</t>
  </si>
  <si>
    <t>A   275</t>
  </si>
  <si>
    <t>A   276</t>
  </si>
  <si>
    <t>A   277</t>
  </si>
  <si>
    <t>A   278</t>
  </si>
  <si>
    <t>A   279</t>
  </si>
  <si>
    <t>A   280</t>
  </si>
  <si>
    <t>A   281</t>
  </si>
  <si>
    <t>A   282</t>
  </si>
  <si>
    <t>A   283</t>
  </si>
  <si>
    <t>A   284</t>
  </si>
  <si>
    <t>A   285</t>
  </si>
  <si>
    <t>A   286</t>
  </si>
  <si>
    <t>A   287</t>
  </si>
  <si>
    <t>A   288</t>
  </si>
  <si>
    <t>Ingeniería Industria</t>
  </si>
  <si>
    <t>A   289</t>
  </si>
  <si>
    <t>A   290</t>
  </si>
  <si>
    <t>INGENIERIA VERIFICAC</t>
  </si>
  <si>
    <t>A   291</t>
  </si>
  <si>
    <t>A   292</t>
  </si>
  <si>
    <t>A   293</t>
  </si>
  <si>
    <t>A   294</t>
  </si>
  <si>
    <t>A   295</t>
  </si>
  <si>
    <t>A   296</t>
  </si>
  <si>
    <t>A   297</t>
  </si>
  <si>
    <t>A   298</t>
  </si>
  <si>
    <t>A   299</t>
  </si>
  <si>
    <t>A   300</t>
  </si>
  <si>
    <t>A   301</t>
  </si>
  <si>
    <t>A   302</t>
  </si>
  <si>
    <t>A   303</t>
  </si>
  <si>
    <t>A   304</t>
  </si>
  <si>
    <t>A   305</t>
  </si>
  <si>
    <t>A   306</t>
  </si>
  <si>
    <t>A   307</t>
  </si>
  <si>
    <t>A   308</t>
  </si>
  <si>
    <t>A   309</t>
  </si>
  <si>
    <t>C    12</t>
  </si>
  <si>
    <t>A   310</t>
  </si>
  <si>
    <t>A   311</t>
  </si>
  <si>
    <t>INVERTER ELECTRONICA</t>
  </si>
  <si>
    <t>A   312</t>
  </si>
  <si>
    <t>A   313</t>
  </si>
  <si>
    <t>A   314</t>
  </si>
  <si>
    <t>A   315</t>
  </si>
  <si>
    <t>A   316</t>
  </si>
  <si>
    <t>A   317</t>
  </si>
  <si>
    <t>A   318</t>
  </si>
  <si>
    <t>A   319</t>
  </si>
  <si>
    <t>A   320</t>
  </si>
  <si>
    <t>A   321</t>
  </si>
  <si>
    <t>A   322</t>
  </si>
  <si>
    <t>A   323</t>
  </si>
  <si>
    <t>A   324</t>
  </si>
  <si>
    <t>A   325</t>
  </si>
  <si>
    <t>A   326</t>
  </si>
  <si>
    <t>A   327</t>
  </si>
  <si>
    <t>A   328</t>
  </si>
  <si>
    <t>A   329</t>
  </si>
  <si>
    <t>A   330</t>
  </si>
  <si>
    <t>C    13</t>
  </si>
  <si>
    <t>A   331</t>
  </si>
  <si>
    <t>FREIRE/FERNANDEZ</t>
  </si>
  <si>
    <t>A   332</t>
  </si>
  <si>
    <t>A   333</t>
  </si>
  <si>
    <t>A   334</t>
  </si>
  <si>
    <t>A   335</t>
  </si>
  <si>
    <t>A   336</t>
  </si>
  <si>
    <t>A   337</t>
  </si>
  <si>
    <t>Jorge Ramos Pérez</t>
  </si>
  <si>
    <t>A   338</t>
  </si>
  <si>
    <t>A   339</t>
  </si>
  <si>
    <t>A   340</t>
  </si>
  <si>
    <t>A   341</t>
  </si>
  <si>
    <t>A   342</t>
  </si>
  <si>
    <t>A   343</t>
  </si>
  <si>
    <t>A   344</t>
  </si>
  <si>
    <t>A   345</t>
  </si>
  <si>
    <t>A   346</t>
  </si>
  <si>
    <t>A   347</t>
  </si>
  <si>
    <t>A   348</t>
  </si>
  <si>
    <t>A   349</t>
  </si>
  <si>
    <t>A   350</t>
  </si>
  <si>
    <t>A   351</t>
  </si>
  <si>
    <t>A   352</t>
  </si>
  <si>
    <t>A   353</t>
  </si>
  <si>
    <t>A   354</t>
  </si>
  <si>
    <t>A   355</t>
  </si>
  <si>
    <t>A   356</t>
  </si>
  <si>
    <t>A   357</t>
  </si>
  <si>
    <t>A   358</t>
  </si>
  <si>
    <t>A   359</t>
  </si>
  <si>
    <t>A   360</t>
  </si>
  <si>
    <t>A   361</t>
  </si>
  <si>
    <t>A   362</t>
  </si>
  <si>
    <t>A   363</t>
  </si>
  <si>
    <t>A   364</t>
  </si>
  <si>
    <t>A   365</t>
  </si>
  <si>
    <t>A   366</t>
  </si>
  <si>
    <t>Las Rias Soc. Coop.</t>
  </si>
  <si>
    <t>A   367</t>
  </si>
  <si>
    <t>A   368</t>
  </si>
  <si>
    <t>A   369</t>
  </si>
  <si>
    <t>A   370</t>
  </si>
  <si>
    <t>A   371</t>
  </si>
  <si>
    <t>A   372</t>
  </si>
  <si>
    <t>A   373</t>
  </si>
  <si>
    <t>A   374</t>
  </si>
  <si>
    <t>A   375</t>
  </si>
  <si>
    <t>A   376</t>
  </si>
  <si>
    <t>A   377</t>
  </si>
  <si>
    <t>A   378</t>
  </si>
  <si>
    <t>A   379</t>
  </si>
  <si>
    <t>A   380</t>
  </si>
  <si>
    <t>A   381</t>
  </si>
  <si>
    <t>A   382</t>
  </si>
  <si>
    <t>A   383</t>
  </si>
  <si>
    <t>A   384</t>
  </si>
  <si>
    <t>A   385</t>
  </si>
  <si>
    <t>A   386</t>
  </si>
  <si>
    <t>A   387</t>
  </si>
  <si>
    <t>A   388</t>
  </si>
  <si>
    <t>A   389</t>
  </si>
  <si>
    <t>A   390</t>
  </si>
  <si>
    <t>A   391</t>
  </si>
  <si>
    <t>A   392</t>
  </si>
  <si>
    <t>A   393</t>
  </si>
  <si>
    <t>A   394</t>
  </si>
  <si>
    <t>A   395</t>
  </si>
  <si>
    <t>A   396</t>
  </si>
  <si>
    <t>A   397</t>
  </si>
  <si>
    <t>A   398</t>
  </si>
  <si>
    <t>A   399</t>
  </si>
  <si>
    <t>A   400</t>
  </si>
  <si>
    <t>A   401</t>
  </si>
  <si>
    <t>A   402</t>
  </si>
  <si>
    <t>A   403</t>
  </si>
  <si>
    <t>A   404</t>
  </si>
  <si>
    <t>A   405</t>
  </si>
  <si>
    <t>A   406</t>
  </si>
  <si>
    <t>A   407</t>
  </si>
  <si>
    <t>A   408</t>
  </si>
  <si>
    <t>A   409</t>
  </si>
  <si>
    <t>A   410</t>
  </si>
  <si>
    <t>A   411</t>
  </si>
  <si>
    <t>A   412</t>
  </si>
  <si>
    <t>A   413</t>
  </si>
  <si>
    <t>A   414</t>
  </si>
  <si>
    <t>A   415</t>
  </si>
  <si>
    <t>A   416</t>
  </si>
  <si>
    <t>A   417</t>
  </si>
  <si>
    <t>A   418</t>
  </si>
  <si>
    <t>A   419</t>
  </si>
  <si>
    <t>A   420</t>
  </si>
  <si>
    <t>A   421</t>
  </si>
  <si>
    <t>A   422</t>
  </si>
  <si>
    <t>A   423</t>
  </si>
  <si>
    <t>A   424</t>
  </si>
  <si>
    <t>MONTAJES VOLTA, S.A.</t>
  </si>
  <si>
    <t>A   425</t>
  </si>
  <si>
    <t>A   426</t>
  </si>
  <si>
    <t>A   427</t>
  </si>
  <si>
    <t>A   428</t>
  </si>
  <si>
    <t>A   429</t>
  </si>
  <si>
    <t>A   430</t>
  </si>
  <si>
    <t>A   431</t>
  </si>
  <si>
    <t>A   432</t>
  </si>
  <si>
    <t>A   433</t>
  </si>
  <si>
    <t>A   434</t>
  </si>
  <si>
    <t>A   435</t>
  </si>
  <si>
    <t>NEUMATICOS FIDE,S .L</t>
  </si>
  <si>
    <t>A   436</t>
  </si>
  <si>
    <t>A   437</t>
  </si>
  <si>
    <t>NUCLEO DE COMUNICACI</t>
  </si>
  <si>
    <t>A   438</t>
  </si>
  <si>
    <t>A   439</t>
  </si>
  <si>
    <t>A   440</t>
  </si>
  <si>
    <t>A   441</t>
  </si>
  <si>
    <t>A   442</t>
  </si>
  <si>
    <t>A   443</t>
  </si>
  <si>
    <t>A   444</t>
  </si>
  <si>
    <t>A   445</t>
  </si>
  <si>
    <t>A   446</t>
  </si>
  <si>
    <t>A   447</t>
  </si>
  <si>
    <t>A   448</t>
  </si>
  <si>
    <t>A   449</t>
  </si>
  <si>
    <t>A   450</t>
  </si>
  <si>
    <t>A   451</t>
  </si>
  <si>
    <t>A   452</t>
  </si>
  <si>
    <t>A   453</t>
  </si>
  <si>
    <t>C    14</t>
  </si>
  <si>
    <t>A   454</t>
  </si>
  <si>
    <t>A   455</t>
  </si>
  <si>
    <t>A   456</t>
  </si>
  <si>
    <t>A   457</t>
  </si>
  <si>
    <t>A   458</t>
  </si>
  <si>
    <t>A   459</t>
  </si>
  <si>
    <t>C    15</t>
  </si>
  <si>
    <t>A   460</t>
  </si>
  <si>
    <t>A   461</t>
  </si>
  <si>
    <t>A   462</t>
  </si>
  <si>
    <t>A   463</t>
  </si>
  <si>
    <t>A   464</t>
  </si>
  <si>
    <t>A   465</t>
  </si>
  <si>
    <t>A   466</t>
  </si>
  <si>
    <t>A   467</t>
  </si>
  <si>
    <t>A   468</t>
  </si>
  <si>
    <t>A   469</t>
  </si>
  <si>
    <t>A   470</t>
  </si>
  <si>
    <t>A   471</t>
  </si>
  <si>
    <t>A   472</t>
  </si>
  <si>
    <t>A   473</t>
  </si>
  <si>
    <t>A   474</t>
  </si>
  <si>
    <t>A   475</t>
  </si>
  <si>
    <t>México</t>
  </si>
  <si>
    <t>A   476</t>
  </si>
  <si>
    <t>A   477</t>
  </si>
  <si>
    <t>A   478</t>
  </si>
  <si>
    <t>A   479</t>
  </si>
  <si>
    <t>A   480</t>
  </si>
  <si>
    <t>A   481</t>
  </si>
  <si>
    <t>A   482</t>
  </si>
  <si>
    <t>A   483</t>
  </si>
  <si>
    <t>A   484</t>
  </si>
  <si>
    <t>A   485</t>
  </si>
  <si>
    <t>A   486</t>
  </si>
  <si>
    <t>A   487</t>
  </si>
  <si>
    <t>A   488</t>
  </si>
  <si>
    <t>A   489</t>
  </si>
  <si>
    <t>A   490</t>
  </si>
  <si>
    <t>A   491</t>
  </si>
  <si>
    <t>A   492</t>
  </si>
  <si>
    <t>A   493</t>
  </si>
  <si>
    <t>A   494</t>
  </si>
  <si>
    <t>A   495</t>
  </si>
  <si>
    <t>A   496</t>
  </si>
  <si>
    <t>A   497</t>
  </si>
  <si>
    <t>A   498</t>
  </si>
  <si>
    <t>A   499</t>
  </si>
  <si>
    <t>A   500</t>
  </si>
  <si>
    <t>A   501</t>
  </si>
  <si>
    <t>A   502</t>
  </si>
  <si>
    <t>A   503</t>
  </si>
  <si>
    <t>A   504</t>
  </si>
  <si>
    <t>RADIOPOLIS SAC</t>
  </si>
  <si>
    <t>A   505</t>
  </si>
  <si>
    <t>A   506</t>
  </si>
  <si>
    <t>A   507</t>
  </si>
  <si>
    <t>A   508</t>
  </si>
  <si>
    <t>A   509</t>
  </si>
  <si>
    <t>A   510</t>
  </si>
  <si>
    <t>A   511</t>
  </si>
  <si>
    <t>A   512</t>
  </si>
  <si>
    <t>A   513</t>
  </si>
  <si>
    <t>A   514</t>
  </si>
  <si>
    <t>A   515</t>
  </si>
  <si>
    <t>A   516</t>
  </si>
  <si>
    <t>A   517</t>
  </si>
  <si>
    <t>A   518</t>
  </si>
  <si>
    <t>A   519</t>
  </si>
  <si>
    <t>A   520</t>
  </si>
  <si>
    <t>A   521</t>
  </si>
  <si>
    <t>A   522</t>
  </si>
  <si>
    <t>A   523</t>
  </si>
  <si>
    <t>A   524</t>
  </si>
  <si>
    <t>A   525</t>
  </si>
  <si>
    <t>A   526</t>
  </si>
  <si>
    <t>Ciudad - Re</t>
  </si>
  <si>
    <t>A   527</t>
  </si>
  <si>
    <t>A   528</t>
  </si>
  <si>
    <t>A   529</t>
  </si>
  <si>
    <t>A   530</t>
  </si>
  <si>
    <t>A   531</t>
  </si>
  <si>
    <t>A   532</t>
  </si>
  <si>
    <t>A   533</t>
  </si>
  <si>
    <t>C    16</t>
  </si>
  <si>
    <t>A   534</t>
  </si>
  <si>
    <t>A   535</t>
  </si>
  <si>
    <t>A   536</t>
  </si>
  <si>
    <t>A   537</t>
  </si>
  <si>
    <t>A   538</t>
  </si>
  <si>
    <t>A   539</t>
  </si>
  <si>
    <t>A   540</t>
  </si>
  <si>
    <t>REHABILITACIONES SAN</t>
  </si>
  <si>
    <t>A   541</t>
  </si>
  <si>
    <t>A   542</t>
  </si>
  <si>
    <t>A   543</t>
  </si>
  <si>
    <t>A   544</t>
  </si>
  <si>
    <t>A   545</t>
  </si>
  <si>
    <t>A   546</t>
  </si>
  <si>
    <t>A   547</t>
  </si>
  <si>
    <t>A   548</t>
  </si>
  <si>
    <t>A   549</t>
  </si>
  <si>
    <t>A   550</t>
  </si>
  <si>
    <t>A   551</t>
  </si>
  <si>
    <t>A   552</t>
  </si>
  <si>
    <t>A   553</t>
  </si>
  <si>
    <t>A   554</t>
  </si>
  <si>
    <t>A   555</t>
  </si>
  <si>
    <t>A   556</t>
  </si>
  <si>
    <t>A   557</t>
  </si>
  <si>
    <t>A   558</t>
  </si>
  <si>
    <t>A   559</t>
  </si>
  <si>
    <t>A   560</t>
  </si>
  <si>
    <t>A   561</t>
  </si>
  <si>
    <t>A   562</t>
  </si>
  <si>
    <t>A   563</t>
  </si>
  <si>
    <t>A   564</t>
  </si>
  <si>
    <t>A   565</t>
  </si>
  <si>
    <t>A   566</t>
  </si>
  <si>
    <t>A   567</t>
  </si>
  <si>
    <t>A   568</t>
  </si>
  <si>
    <t>A   569</t>
  </si>
  <si>
    <t>A   570</t>
  </si>
  <si>
    <t>A   571</t>
  </si>
  <si>
    <t>C    17</t>
  </si>
  <si>
    <t>A   572</t>
  </si>
  <si>
    <t>A   573</t>
  </si>
  <si>
    <t>A   574</t>
  </si>
  <si>
    <t>A   575</t>
  </si>
  <si>
    <t>A   576</t>
  </si>
  <si>
    <t>A   577</t>
  </si>
  <si>
    <t>A   578</t>
  </si>
  <si>
    <t>SGL CARBON,S .A.</t>
  </si>
  <si>
    <t>A   579</t>
  </si>
  <si>
    <t>A   580</t>
  </si>
  <si>
    <t>A   581</t>
  </si>
  <si>
    <t>A   582</t>
  </si>
  <si>
    <t>A   583</t>
  </si>
  <si>
    <t>A   584</t>
  </si>
  <si>
    <t>A   585</t>
  </si>
  <si>
    <t>A   586</t>
  </si>
  <si>
    <t>A   587</t>
  </si>
  <si>
    <t>A   588</t>
  </si>
  <si>
    <t>C    18</t>
  </si>
  <si>
    <t>C    19</t>
  </si>
  <si>
    <t>A   589</t>
  </si>
  <si>
    <t>A   590</t>
  </si>
  <si>
    <t>A   591</t>
  </si>
  <si>
    <t>A   592</t>
  </si>
  <si>
    <t>A   593</t>
  </si>
  <si>
    <t>A   594</t>
  </si>
  <si>
    <t>A   595</t>
  </si>
  <si>
    <t>A   596</t>
  </si>
  <si>
    <t>A   597</t>
  </si>
  <si>
    <t>A   598</t>
  </si>
  <si>
    <t>A   599</t>
  </si>
  <si>
    <t>A   600</t>
  </si>
  <si>
    <t>A   601</t>
  </si>
  <si>
    <t>A   602</t>
  </si>
  <si>
    <t>A   603</t>
  </si>
  <si>
    <t>A   604</t>
  </si>
  <si>
    <t>A   605</t>
  </si>
  <si>
    <t>A   606</t>
  </si>
  <si>
    <t>A   607</t>
  </si>
  <si>
    <t>A   608</t>
  </si>
  <si>
    <t>A   609</t>
  </si>
  <si>
    <t>A   610</t>
  </si>
  <si>
    <t>A   611</t>
  </si>
  <si>
    <t>A   612</t>
  </si>
  <si>
    <t>A   613</t>
  </si>
  <si>
    <t>C    20</t>
  </si>
  <si>
    <t>A   614</t>
  </si>
  <si>
    <t>A   615</t>
  </si>
  <si>
    <t>A   616</t>
  </si>
  <si>
    <t>A   617</t>
  </si>
  <si>
    <t>A   618</t>
  </si>
  <si>
    <t>A   619</t>
  </si>
  <si>
    <t>A   620</t>
  </si>
  <si>
    <t>A   621</t>
  </si>
  <si>
    <t>A   622</t>
  </si>
  <si>
    <t>A   623</t>
  </si>
  <si>
    <t>A   624</t>
  </si>
  <si>
    <t>A   625</t>
  </si>
  <si>
    <t>A   626</t>
  </si>
  <si>
    <t>A   627</t>
  </si>
  <si>
    <t>C    21</t>
  </si>
  <si>
    <t>A   628</t>
  </si>
  <si>
    <t>A   629</t>
  </si>
  <si>
    <t>A   630</t>
  </si>
  <si>
    <t>A   631</t>
  </si>
  <si>
    <t>A   632</t>
  </si>
  <si>
    <t>A   633</t>
  </si>
  <si>
    <t>A   634</t>
  </si>
  <si>
    <t>A   635</t>
  </si>
  <si>
    <t>A   636</t>
  </si>
  <si>
    <t>C    22</t>
  </si>
  <si>
    <t>A   637</t>
  </si>
  <si>
    <t>A   638</t>
  </si>
  <si>
    <t>A   639</t>
  </si>
  <si>
    <t>A   640</t>
  </si>
  <si>
    <t>A   642</t>
  </si>
  <si>
    <t>A   643</t>
  </si>
  <si>
    <t>A   644</t>
  </si>
  <si>
    <t>A   645</t>
  </si>
  <si>
    <t>A   646</t>
  </si>
  <si>
    <t>A   647</t>
  </si>
  <si>
    <t>A   648</t>
  </si>
  <si>
    <t>A   649</t>
  </si>
  <si>
    <t>A   650</t>
  </si>
  <si>
    <t>A   651</t>
  </si>
  <si>
    <t>A   652</t>
  </si>
  <si>
    <t>A   653</t>
  </si>
  <si>
    <t>A   654</t>
  </si>
  <si>
    <t>A   655</t>
  </si>
  <si>
    <t>A   656</t>
  </si>
  <si>
    <t>A   657</t>
  </si>
  <si>
    <t>A   658</t>
  </si>
  <si>
    <t>A   659</t>
  </si>
  <si>
    <t>A   660</t>
  </si>
  <si>
    <t>A   661</t>
  </si>
  <si>
    <t>A   662</t>
  </si>
  <si>
    <t>A   663</t>
  </si>
  <si>
    <t>A   664</t>
  </si>
  <si>
    <t>A   665</t>
  </si>
  <si>
    <t>A   666</t>
  </si>
  <si>
    <t>UTE EDAR BONANZA NAQ</t>
  </si>
  <si>
    <t>A   667</t>
  </si>
  <si>
    <t>A   668</t>
  </si>
  <si>
    <t>A   669</t>
  </si>
  <si>
    <t>A   670</t>
  </si>
  <si>
    <t>C    23</t>
  </si>
  <si>
    <t>A   671</t>
  </si>
  <si>
    <t>A   672</t>
  </si>
  <si>
    <t>A   673</t>
  </si>
  <si>
    <t>A   674</t>
  </si>
  <si>
    <t>A   675</t>
  </si>
  <si>
    <t>A   676</t>
  </si>
  <si>
    <t>A   677</t>
  </si>
  <si>
    <t>GRAN CANARI</t>
  </si>
  <si>
    <t>A   678</t>
  </si>
  <si>
    <t>A   679</t>
  </si>
  <si>
    <t>A   680</t>
  </si>
  <si>
    <t>A   681</t>
  </si>
  <si>
    <t>A   682</t>
  </si>
  <si>
    <t>A   683</t>
  </si>
  <si>
    <t>A   684</t>
  </si>
  <si>
    <t>A   685</t>
  </si>
  <si>
    <t>A   686</t>
  </si>
  <si>
    <t>A   687</t>
  </si>
  <si>
    <t>A   688</t>
  </si>
  <si>
    <t>A   689</t>
  </si>
  <si>
    <t>A   690</t>
  </si>
  <si>
    <t>A   691</t>
  </si>
  <si>
    <t>A   692</t>
  </si>
  <si>
    <t>A   693</t>
  </si>
  <si>
    <t>A   694</t>
  </si>
  <si>
    <t>A   695</t>
  </si>
  <si>
    <t>A   696</t>
  </si>
  <si>
    <t>A   697</t>
  </si>
  <si>
    <t>R   5</t>
  </si>
  <si>
    <t>R   6</t>
  </si>
  <si>
    <t>A   698</t>
  </si>
  <si>
    <t>A   699</t>
  </si>
  <si>
    <t>A   700</t>
  </si>
  <si>
    <t>A   701</t>
  </si>
  <si>
    <t>A   702</t>
  </si>
  <si>
    <t>A   703</t>
  </si>
  <si>
    <t>A   704</t>
  </si>
  <si>
    <t>A   705</t>
  </si>
  <si>
    <t>A   706</t>
  </si>
  <si>
    <t>A   707</t>
  </si>
  <si>
    <t>A   708</t>
  </si>
  <si>
    <t>A   709</t>
  </si>
  <si>
    <t>A   710</t>
  </si>
  <si>
    <t>A   711</t>
  </si>
  <si>
    <t>A   712</t>
  </si>
  <si>
    <t>WATSEGUR, S.A.</t>
  </si>
  <si>
    <t>A   713</t>
  </si>
  <si>
    <t>A   714</t>
  </si>
  <si>
    <t>A   715</t>
  </si>
  <si>
    <t>XILOGA, S.L</t>
  </si>
  <si>
    <t>A   716</t>
  </si>
  <si>
    <t>C    25</t>
  </si>
  <si>
    <t>R   7</t>
  </si>
  <si>
    <t>R   8</t>
  </si>
  <si>
    <t>Date</t>
  </si>
  <si>
    <t>Customer ID</t>
  </si>
  <si>
    <t>Customer name</t>
  </si>
  <si>
    <t>Cost</t>
  </si>
  <si>
    <t>Sales agent</t>
  </si>
  <si>
    <t>Nacionality</t>
  </si>
  <si>
    <t>Region</t>
  </si>
  <si>
    <t>Year</t>
  </si>
  <si>
    <t>Growth</t>
  </si>
  <si>
    <t>Sales</t>
  </si>
  <si>
    <t>N customers</t>
  </si>
  <si>
    <t>YEAR</t>
  </si>
  <si>
    <t>Jan</t>
  </si>
  <si>
    <t>Feb</t>
  </si>
  <si>
    <t>Mar</t>
  </si>
  <si>
    <t>April</t>
  </si>
  <si>
    <t>June</t>
  </si>
  <si>
    <t>July</t>
  </si>
  <si>
    <t>Aug</t>
  </si>
  <si>
    <t>Sept</t>
  </si>
  <si>
    <t>Oct</t>
  </si>
  <si>
    <t>Nov</t>
  </si>
  <si>
    <t>Dec</t>
  </si>
  <si>
    <t>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</si>
</sst>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;@"/>
  </numFmts>
  <fonts count="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i/>
      <sz val="10"/>
      <color indexed="18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8"/>
      </left>
      <right/>
      <top style="thin">
        <color indexed="65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23"/>
      </bottom>
      <diagonal/>
    </border>
    <border>
      <left/>
      <right/>
      <top style="medium">
        <color indexed="23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pivotButton="1" applyBorder="1"/>
    <xf numFmtId="0" fontId="0" fillId="0" borderId="2" xfId="0" applyBorder="1"/>
    <xf numFmtId="0" fontId="0" fillId="0" borderId="3" xfId="0" applyBorder="1"/>
    <xf numFmtId="3" fontId="0" fillId="0" borderId="3" xfId="0" applyNumberFormat="1" applyBorder="1"/>
    <xf numFmtId="3" fontId="0" fillId="0" borderId="4" xfId="0" applyNumberFormat="1" applyBorder="1"/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5" xfId="0" applyBorder="1"/>
    <xf numFmtId="3" fontId="0" fillId="0" borderId="0" xfId="0" applyNumberFormat="1"/>
    <xf numFmtId="9" fontId="0" fillId="0" borderId="0" xfId="0" applyNumberFormat="1"/>
    <xf numFmtId="0" fontId="1" fillId="0" borderId="0" xfId="0" applyFont="1"/>
    <xf numFmtId="3" fontId="0" fillId="0" borderId="1" xfId="0" applyNumberFormat="1" applyBorder="1"/>
    <xf numFmtId="3" fontId="0" fillId="0" borderId="6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0" fontId="0" fillId="0" borderId="7" xfId="0" applyFill="1" applyBorder="1" applyAlignment="1"/>
    <xf numFmtId="3" fontId="0" fillId="0" borderId="7" xfId="0" applyNumberFormat="1" applyFill="1" applyBorder="1" applyAlignment="1"/>
    <xf numFmtId="9" fontId="0" fillId="0" borderId="7" xfId="0" applyNumberFormat="1" applyFill="1" applyBorder="1" applyAlignment="1"/>
    <xf numFmtId="0" fontId="0" fillId="0" borderId="8" xfId="0" applyFill="1" applyBorder="1" applyAlignment="1"/>
    <xf numFmtId="0" fontId="4" fillId="0" borderId="9" xfId="0" applyFont="1" applyFill="1" applyBorder="1" applyAlignment="1">
      <alignment horizontal="center"/>
    </xf>
    <xf numFmtId="0" fontId="0" fillId="0" borderId="10" xfId="0" applyBorder="1"/>
    <xf numFmtId="9" fontId="0" fillId="0" borderId="8" xfId="0" applyNumberFormat="1" applyFill="1" applyBorder="1" applyAlignment="1"/>
    <xf numFmtId="0" fontId="0" fillId="0" borderId="7" xfId="0" applyNumberFormat="1" applyFill="1" applyBorder="1" applyAlignment="1"/>
    <xf numFmtId="3" fontId="0" fillId="0" borderId="8" xfId="0" applyNumberFormat="1" applyFill="1" applyBorder="1" applyAlignment="1"/>
    <xf numFmtId="3" fontId="1" fillId="0" borderId="0" xfId="0" applyNumberFormat="1" applyFont="1" applyAlignment="1">
      <alignment horizontal="center"/>
    </xf>
    <xf numFmtId="3" fontId="2" fillId="0" borderId="0" xfId="0" applyNumberFormat="1" applyFont="1"/>
    <xf numFmtId="3" fontId="0" fillId="0" borderId="9" xfId="0" applyNumberFormat="1" applyFill="1" applyBorder="1" applyAlignment="1"/>
    <xf numFmtId="0" fontId="0" fillId="0" borderId="9" xfId="0" applyFill="1" applyBorder="1" applyAlignment="1"/>
    <xf numFmtId="9" fontId="0" fillId="0" borderId="9" xfId="0" applyNumberFormat="1" applyFill="1" applyBorder="1" applyAlignment="1"/>
    <xf numFmtId="3" fontId="5" fillId="0" borderId="9" xfId="0" applyNumberFormat="1" applyFont="1" applyFill="1" applyBorder="1" applyAlignment="1"/>
    <xf numFmtId="9" fontId="5" fillId="0" borderId="9" xfId="0" applyNumberFormat="1" applyFont="1" applyFill="1" applyBorder="1" applyAlignment="1"/>
    <xf numFmtId="0" fontId="5" fillId="0" borderId="9" xfId="0" applyFont="1" applyFill="1" applyBorder="1" applyAlignment="1"/>
    <xf numFmtId="0" fontId="5" fillId="0" borderId="9" xfId="0" applyFont="1" applyFill="1" applyBorder="1" applyAlignment="1">
      <alignment horizontal="left"/>
    </xf>
    <xf numFmtId="3" fontId="3" fillId="0" borderId="0" xfId="0" applyNumberFormat="1" applyFont="1" applyAlignment="1" applyProtection="1">
      <alignment horizontal="center"/>
      <protection locked="0"/>
    </xf>
    <xf numFmtId="0" fontId="0" fillId="0" borderId="12" xfId="0" applyBorder="1"/>
    <xf numFmtId="0" fontId="0" fillId="0" borderId="13" xfId="0" applyBorder="1"/>
    <xf numFmtId="0" fontId="0" fillId="0" borderId="6" xfId="0" applyBorder="1"/>
    <xf numFmtId="9" fontId="6" fillId="0" borderId="7" xfId="0" applyNumberFormat="1" applyFont="1" applyFill="1" applyBorder="1" applyAlignment="1"/>
    <xf numFmtId="0" fontId="6" fillId="0" borderId="8" xfId="0" applyFont="1" applyFill="1" applyBorder="1" applyAlignment="1"/>
    <xf numFmtId="9" fontId="6" fillId="0" borderId="8" xfId="0" applyNumberFormat="1" applyFont="1" applyFill="1" applyBorder="1" applyAlignment="1"/>
    <xf numFmtId="3" fontId="6" fillId="0" borderId="7" xfId="0" applyNumberFormat="1" applyFont="1" applyFill="1" applyBorder="1" applyAlignment="1"/>
    <xf numFmtId="0" fontId="5" fillId="0" borderId="0" xfId="0" applyFont="1" applyAlignment="1">
      <alignment horizontal="center"/>
    </xf>
    <xf numFmtId="0" fontId="0" fillId="0" borderId="2" xfId="0" applyNumberFormat="1" applyBorder="1"/>
    <xf numFmtId="0" fontId="0" fillId="0" borderId="11" xfId="0" applyNumberFormat="1" applyBorder="1"/>
    <xf numFmtId="0" fontId="0" fillId="0" borderId="14" xfId="0" applyNumberFormat="1" applyBorder="1"/>
    <xf numFmtId="0" fontId="0" fillId="0" borderId="1" xfId="0" applyNumberFormat="1" applyBorder="1"/>
    <xf numFmtId="0" fontId="0" fillId="0" borderId="6" xfId="0" applyNumberFormat="1" applyBorder="1"/>
    <xf numFmtId="0" fontId="0" fillId="0" borderId="3" xfId="0" applyNumberFormat="1" applyBorder="1"/>
    <xf numFmtId="0" fontId="0" fillId="0" borderId="5" xfId="0" applyNumberFormat="1" applyBorder="1"/>
    <xf numFmtId="0" fontId="0" fillId="0" borderId="0" xfId="0" applyNumberFormat="1"/>
    <xf numFmtId="0" fontId="0" fillId="0" borderId="4" xfId="0" applyNumberFormat="1" applyBorder="1"/>
    <xf numFmtId="0" fontId="0" fillId="0" borderId="8" xfId="0" applyNumberFormat="1" applyFill="1" applyBorder="1" applyAlignment="1"/>
    <xf numFmtId="0" fontId="1" fillId="0" borderId="0" xfId="0" applyFont="1" applyAlignment="1">
      <alignment horizontal="left"/>
    </xf>
    <xf numFmtId="0" fontId="7" fillId="0" borderId="9" xfId="0" applyFont="1" applyFill="1" applyBorder="1" applyAlignment="1">
      <alignment horizontal="left"/>
    </xf>
    <xf numFmtId="0" fontId="0" fillId="0" borderId="8" xfId="0" applyFill="1" applyBorder="1" applyAlignment="1">
      <alignment horizontal="center"/>
    </xf>
    <xf numFmtId="3" fontId="6" fillId="0" borderId="9" xfId="0" applyNumberFormat="1" applyFont="1" applyFill="1" applyBorder="1" applyAlignment="1"/>
    <xf numFmtId="3" fontId="7" fillId="0" borderId="9" xfId="0" applyNumberFormat="1" applyFont="1" applyFill="1" applyBorder="1" applyAlignment="1">
      <alignment horizontal="left"/>
    </xf>
    <xf numFmtId="3" fontId="0" fillId="0" borderId="0" xfId="0" applyNumberFormat="1" applyFill="1" applyBorder="1" applyAlignment="1"/>
    <xf numFmtId="0" fontId="0" fillId="0" borderId="0" xfId="0" applyFill="1" applyBorder="1" applyAlignment="1"/>
    <xf numFmtId="0" fontId="3" fillId="0" borderId="0" xfId="0" applyNumberFormat="1" applyFont="1" applyAlignment="1" applyProtection="1">
      <alignment horizontal="left"/>
      <protection locked="0"/>
    </xf>
    <xf numFmtId="0" fontId="2" fillId="0" borderId="0" xfId="0" applyFont="1"/>
    <xf numFmtId="1" fontId="2" fillId="0" borderId="0" xfId="0" applyNumberFormat="1" applyFont="1" applyAlignment="1"/>
    <xf numFmtId="164" fontId="2" fillId="0" borderId="0" xfId="0" applyNumberFormat="1" applyFont="1" applyAlignment="1" applyProtection="1">
      <alignment horizontal="left"/>
      <protection locked="0"/>
    </xf>
    <xf numFmtId="3" fontId="2" fillId="0" borderId="0" xfId="0" applyNumberFormat="1" applyFont="1" applyFill="1" applyBorder="1"/>
    <xf numFmtId="1" fontId="2" fillId="0" borderId="0" xfId="0" applyNumberFormat="1" applyFont="1" applyFill="1" applyBorder="1" applyAlignment="1"/>
    <xf numFmtId="3" fontId="2" fillId="0" borderId="0" xfId="0" applyNumberFormat="1" applyFont="1" applyBorder="1"/>
    <xf numFmtId="1" fontId="2" fillId="0" borderId="0" xfId="0" applyNumberFormat="1" applyFont="1" applyBorder="1" applyAlignment="1"/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left"/>
    </xf>
    <xf numFmtId="1" fontId="2" fillId="0" borderId="0" xfId="0" applyNumberFormat="1" applyFont="1" applyAlignment="1" applyProtection="1">
      <protection locked="0"/>
    </xf>
    <xf numFmtId="3" fontId="2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/>
    <xf numFmtId="164" fontId="2" fillId="0" borderId="0" xfId="0" applyNumberFormat="1" applyFont="1" applyFill="1" applyBorder="1"/>
    <xf numFmtId="164" fontId="2" fillId="0" borderId="0" xfId="0" applyNumberFormat="1" applyFont="1" applyBorder="1"/>
    <xf numFmtId="164" fontId="2" fillId="0" borderId="0" xfId="0" applyNumberFormat="1" applyFont="1" applyAlignment="1">
      <alignment horizontal="right"/>
    </xf>
    <xf numFmtId="3" fontId="5" fillId="0" borderId="0" xfId="0" applyNumberFormat="1" applyFont="1"/>
    <xf numFmtId="0" fontId="5" fillId="0" borderId="0" xfId="0" applyFont="1"/>
    <xf numFmtId="0" fontId="2" fillId="0" borderId="0" xfId="0" applyNumberFormat="1" applyFont="1"/>
    <xf numFmtId="4" fontId="2" fillId="0" borderId="0" xfId="0" applyNumberFormat="1" applyFont="1"/>
    <xf numFmtId="1" fontId="3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Border="1"/>
    <xf numFmtId="3" fontId="2" fillId="0" borderId="0" xfId="0" applyNumberFormat="1" applyFont="1" applyAlignment="1" applyProtection="1">
      <alignment horizontal="left"/>
      <protection locked="0"/>
    </xf>
    <xf numFmtId="0" fontId="4" fillId="0" borderId="9" xfId="0" applyFont="1" applyFill="1" applyBorder="1" applyAlignment="1">
      <alignment horizontal="centerContinuous"/>
    </xf>
    <xf numFmtId="0" fontId="4" fillId="0" borderId="9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centerContinuous"/>
    </xf>
    <xf numFmtId="0" fontId="4" fillId="0" borderId="15" xfId="0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left"/>
    </xf>
    <xf numFmtId="3" fontId="4" fillId="0" borderId="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SALES</a:t>
            </a:r>
          </a:p>
        </c:rich>
      </c:tx>
      <c:layout>
        <c:manualLayout>
          <c:xMode val="edge"/>
          <c:yMode val="edge"/>
          <c:x val="0.46202037876578561"/>
          <c:y val="3.89676786152439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30053553177684"/>
          <c:y val="0.20234604105571846"/>
          <c:w val="0.80608439847128843"/>
          <c:h val="0.589442815249266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2.3781947403026219E-3"/>
                  <c:y val="7.91096127646800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92C-4BAF-B065-CB124EC0F3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Revenue!$A$2:$A$8</c:f>
              <c:strCache>
                <c:ptCount val="7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</c:strCache>
            </c:strRef>
          </c:cat>
          <c:val>
            <c:numRef>
              <c:f>Revenue!$B$2:$B$8</c:f>
              <c:numCache>
                <c:formatCode>#,##0</c:formatCode>
                <c:ptCount val="7"/>
                <c:pt idx="0">
                  <c:v>4680.8759</c:v>
                </c:pt>
                <c:pt idx="1">
                  <c:v>4998.6748499999994</c:v>
                </c:pt>
                <c:pt idx="2">
                  <c:v>6907.8996000000097</c:v>
                </c:pt>
                <c:pt idx="3">
                  <c:v>7218.7023200000003</c:v>
                </c:pt>
                <c:pt idx="4">
                  <c:v>7817.8826400000098</c:v>
                </c:pt>
                <c:pt idx="5">
                  <c:v>6004.8509999999997</c:v>
                </c:pt>
                <c:pt idx="6">
                  <c:v>7752.6319999999996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2C-4BAF-B065-CB124EC0F3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451648"/>
        <c:axId val="145466112"/>
      </c:barChart>
      <c:catAx>
        <c:axId val="145451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Year</a:t>
                </a:r>
              </a:p>
            </c:rich>
          </c:tx>
          <c:layout>
            <c:manualLayout>
              <c:xMode val="edge"/>
              <c:yMode val="edge"/>
              <c:x val="0.53422087090598824"/>
              <c:y val="0.885630498533725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45466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4661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miles euros</a:t>
                </a:r>
              </a:p>
            </c:rich>
          </c:tx>
          <c:layout>
            <c:manualLayout>
              <c:xMode val="edge"/>
              <c:yMode val="edge"/>
              <c:x val="3.0418301672686988E-2"/>
              <c:y val="0.3695014662756605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454516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89" r="0.75000000000000089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Facturación media</a:t>
            </a:r>
          </a:p>
        </c:rich>
      </c:tx>
      <c:layout>
        <c:manualLayout>
          <c:xMode val="edge"/>
          <c:yMode val="edge"/>
          <c:x val="0.35051546391752636"/>
          <c:y val="3.53356890459363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051546391752607"/>
          <c:y val="0.23321595008825324"/>
          <c:w val="0.63711340206185563"/>
          <c:h val="0.60777490022999392"/>
        </c:manualLayout>
      </c:layout>
      <c:lineChart>
        <c:grouping val="standard"/>
        <c:varyColors val="0"/>
        <c:ser>
          <c:idx val="1"/>
          <c:order val="0"/>
          <c:tx>
            <c:strRef>
              <c:f>'8020'!$AZ$4</c:f>
              <c:strCache>
                <c:ptCount val="1"/>
                <c:pt idx="0">
                  <c:v>Número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'8020'!$BA$4:$BE$4</c:f>
              <c:numCache>
                <c:formatCode>#,##0</c:formatCode>
                <c:ptCount val="5"/>
                <c:pt idx="0">
                  <c:v>42</c:v>
                </c:pt>
                <c:pt idx="1">
                  <c:v>49</c:v>
                </c:pt>
                <c:pt idx="2">
                  <c:v>61</c:v>
                </c:pt>
                <c:pt idx="3">
                  <c:v>65</c:v>
                </c:pt>
                <c:pt idx="4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CD-49B6-BC73-99A81D4FB618}"/>
            </c:ext>
          </c:extLst>
        </c:ser>
        <c:ser>
          <c:idx val="2"/>
          <c:order val="1"/>
          <c:tx>
            <c:strRef>
              <c:f>'8020'!$AZ$5</c:f>
              <c:strCache>
                <c:ptCount val="1"/>
                <c:pt idx="0">
                  <c:v>Media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'8020'!$BA$5:$BE$5</c:f>
              <c:numCache>
                <c:formatCode>#,##0</c:formatCode>
                <c:ptCount val="5"/>
                <c:pt idx="0">
                  <c:v>86830.118333333332</c:v>
                </c:pt>
                <c:pt idx="1">
                  <c:v>74206.430816326523</c:v>
                </c:pt>
                <c:pt idx="2">
                  <c:v>84842.98344262295</c:v>
                </c:pt>
                <c:pt idx="3">
                  <c:v>91609.710153846128</c:v>
                </c:pt>
                <c:pt idx="4">
                  <c:v>94200.421212121204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CD-49B6-BC73-99A81D4FB6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6495744"/>
        <c:axId val="146509824"/>
      </c:lineChart>
      <c:catAx>
        <c:axId val="14649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46509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509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464957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30927835051636"/>
          <c:y val="0.4628982684584923"/>
          <c:w val="0.17319587628865954"/>
          <c:h val="0.1519438338758895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Seasonality!$A$2</c:f>
              <c:strCache>
                <c:ptCount val="1"/>
                <c:pt idx="0">
                  <c:v>2003</c:v>
                </c:pt>
              </c:strCache>
            </c:strRef>
          </c:tx>
          <c:marker>
            <c:symbol val="none"/>
          </c:marker>
          <c:cat>
            <c:strRef>
              <c:f>Seasonality!$B$1:$M$1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June</c:v>
                </c:pt>
                <c:pt idx="5">
                  <c:v>July</c:v>
                </c:pt>
                <c:pt idx="6">
                  <c:v>Aug</c:v>
                </c:pt>
                <c:pt idx="7">
                  <c:v>Sept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  <c:pt idx="11">
                  <c:v>Total</c:v>
                </c:pt>
              </c:strCache>
            </c:strRef>
          </c:cat>
          <c:val>
            <c:numRef>
              <c:f>Seasonality!$B$2:$M$2</c:f>
              <c:numCache>
                <c:formatCode>#,##0</c:formatCode>
                <c:ptCount val="12"/>
                <c:pt idx="0">
                  <c:v>385168.39</c:v>
                </c:pt>
                <c:pt idx="1">
                  <c:v>544644.03</c:v>
                </c:pt>
                <c:pt idx="2">
                  <c:v>265723.05</c:v>
                </c:pt>
                <c:pt idx="3">
                  <c:v>281012.06</c:v>
                </c:pt>
                <c:pt idx="4">
                  <c:v>279600.77</c:v>
                </c:pt>
                <c:pt idx="5">
                  <c:v>296871.28000000003</c:v>
                </c:pt>
                <c:pt idx="6">
                  <c:v>498277.44</c:v>
                </c:pt>
                <c:pt idx="7">
                  <c:v>79155.81</c:v>
                </c:pt>
                <c:pt idx="8">
                  <c:v>446628.96</c:v>
                </c:pt>
                <c:pt idx="9">
                  <c:v>323594.03000000003</c:v>
                </c:pt>
                <c:pt idx="10">
                  <c:v>253275.33</c:v>
                </c:pt>
                <c:pt idx="11">
                  <c:v>519730.23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CF-44A9-95D7-21C74DB3A050}"/>
            </c:ext>
          </c:extLst>
        </c:ser>
        <c:ser>
          <c:idx val="1"/>
          <c:order val="1"/>
          <c:tx>
            <c:strRef>
              <c:f>Seasonality!$A$3</c:f>
              <c:strCache>
                <c:ptCount val="1"/>
                <c:pt idx="0">
                  <c:v>2004</c:v>
                </c:pt>
              </c:strCache>
            </c:strRef>
          </c:tx>
          <c:marker>
            <c:symbol val="none"/>
          </c:marker>
          <c:cat>
            <c:strRef>
              <c:f>Seasonality!$B$1:$M$1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June</c:v>
                </c:pt>
                <c:pt idx="5">
                  <c:v>July</c:v>
                </c:pt>
                <c:pt idx="6">
                  <c:v>Aug</c:v>
                </c:pt>
                <c:pt idx="7">
                  <c:v>Sept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  <c:pt idx="11">
                  <c:v>Total</c:v>
                </c:pt>
              </c:strCache>
            </c:strRef>
          </c:cat>
          <c:val>
            <c:numRef>
              <c:f>Seasonality!$B$3:$M$3</c:f>
              <c:numCache>
                <c:formatCode>#,##0</c:formatCode>
                <c:ptCount val="12"/>
                <c:pt idx="0">
                  <c:v>192400.87</c:v>
                </c:pt>
                <c:pt idx="1">
                  <c:v>297152.81</c:v>
                </c:pt>
                <c:pt idx="2">
                  <c:v>608166.65</c:v>
                </c:pt>
                <c:pt idx="3">
                  <c:v>442192.31</c:v>
                </c:pt>
                <c:pt idx="4">
                  <c:v>169107.52</c:v>
                </c:pt>
                <c:pt idx="5">
                  <c:v>269194.03999999998</c:v>
                </c:pt>
                <c:pt idx="6">
                  <c:v>355347.76</c:v>
                </c:pt>
                <c:pt idx="7">
                  <c:v>290190.89</c:v>
                </c:pt>
                <c:pt idx="8">
                  <c:v>434085.87</c:v>
                </c:pt>
                <c:pt idx="9">
                  <c:v>390828.59</c:v>
                </c:pt>
                <c:pt idx="10">
                  <c:v>490364.59</c:v>
                </c:pt>
                <c:pt idx="11">
                  <c:v>466678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CF-44A9-95D7-21C74DB3A050}"/>
            </c:ext>
          </c:extLst>
        </c:ser>
        <c:ser>
          <c:idx val="2"/>
          <c:order val="2"/>
          <c:tx>
            <c:strRef>
              <c:f>Seasonality!$A$4</c:f>
              <c:strCache>
                <c:ptCount val="1"/>
                <c:pt idx="0">
                  <c:v>2005</c:v>
                </c:pt>
              </c:strCache>
            </c:strRef>
          </c:tx>
          <c:marker>
            <c:symbol val="none"/>
          </c:marker>
          <c:cat>
            <c:strRef>
              <c:f>Seasonality!$B$1:$M$1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June</c:v>
                </c:pt>
                <c:pt idx="5">
                  <c:v>July</c:v>
                </c:pt>
                <c:pt idx="6">
                  <c:v>Aug</c:v>
                </c:pt>
                <c:pt idx="7">
                  <c:v>Sept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  <c:pt idx="11">
                  <c:v>Total</c:v>
                </c:pt>
              </c:strCache>
            </c:strRef>
          </c:cat>
          <c:val>
            <c:numRef>
              <c:f>Seasonality!$B$4:$M$4</c:f>
              <c:numCache>
                <c:formatCode>#,##0</c:formatCode>
                <c:ptCount val="12"/>
                <c:pt idx="0">
                  <c:v>272357.53000000003</c:v>
                </c:pt>
                <c:pt idx="1">
                  <c:v>396047.56</c:v>
                </c:pt>
                <c:pt idx="2">
                  <c:v>494712.71</c:v>
                </c:pt>
                <c:pt idx="3">
                  <c:v>625178.67000000004</c:v>
                </c:pt>
                <c:pt idx="4">
                  <c:v>617870.56999999995</c:v>
                </c:pt>
                <c:pt idx="5">
                  <c:v>599642.84</c:v>
                </c:pt>
                <c:pt idx="6">
                  <c:v>341491.96</c:v>
                </c:pt>
                <c:pt idx="7">
                  <c:v>282932.8</c:v>
                </c:pt>
                <c:pt idx="8">
                  <c:v>618038.25</c:v>
                </c:pt>
                <c:pt idx="9">
                  <c:v>290921.26</c:v>
                </c:pt>
                <c:pt idx="10">
                  <c:v>287438.65999999997</c:v>
                </c:pt>
                <c:pt idx="11">
                  <c:v>316625.34000000003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CF-44A9-95D7-21C74DB3A050}"/>
            </c:ext>
          </c:extLst>
        </c:ser>
        <c:ser>
          <c:idx val="3"/>
          <c:order val="3"/>
          <c:tx>
            <c:strRef>
              <c:f>Seasonality!$A$5</c:f>
              <c:strCache>
                <c:ptCount val="1"/>
                <c:pt idx="0">
                  <c:v>2006</c:v>
                </c:pt>
              </c:strCache>
            </c:strRef>
          </c:tx>
          <c:marker>
            <c:symbol val="none"/>
          </c:marker>
          <c:cat>
            <c:strRef>
              <c:f>Seasonality!$B$1:$M$1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June</c:v>
                </c:pt>
                <c:pt idx="5">
                  <c:v>July</c:v>
                </c:pt>
                <c:pt idx="6">
                  <c:v>Aug</c:v>
                </c:pt>
                <c:pt idx="7">
                  <c:v>Sept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  <c:pt idx="11">
                  <c:v>Total</c:v>
                </c:pt>
              </c:strCache>
            </c:strRef>
          </c:cat>
          <c:val>
            <c:numRef>
              <c:f>Seasonality!$B$5:$M$5</c:f>
              <c:numCache>
                <c:formatCode>#,##0</c:formatCode>
                <c:ptCount val="12"/>
                <c:pt idx="0">
                  <c:v>413365.42</c:v>
                </c:pt>
                <c:pt idx="1">
                  <c:v>689104.6</c:v>
                </c:pt>
                <c:pt idx="2">
                  <c:v>552650.27</c:v>
                </c:pt>
                <c:pt idx="3">
                  <c:v>777926.47</c:v>
                </c:pt>
                <c:pt idx="4">
                  <c:v>546580.84</c:v>
                </c:pt>
                <c:pt idx="5">
                  <c:v>500853.9</c:v>
                </c:pt>
                <c:pt idx="6">
                  <c:v>624371.37</c:v>
                </c:pt>
                <c:pt idx="7">
                  <c:v>143866.13</c:v>
                </c:pt>
                <c:pt idx="8">
                  <c:v>472273.15</c:v>
                </c:pt>
                <c:pt idx="9">
                  <c:v>405676.34</c:v>
                </c:pt>
                <c:pt idx="10">
                  <c:v>473752.64</c:v>
                </c:pt>
                <c:pt idx="11">
                  <c:v>594077.91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CF-44A9-95D7-21C74DB3A050}"/>
            </c:ext>
          </c:extLst>
        </c:ser>
        <c:ser>
          <c:idx val="4"/>
          <c:order val="4"/>
          <c:tx>
            <c:strRef>
              <c:f>Seasonality!$A$6</c:f>
              <c:strCache>
                <c:ptCount val="1"/>
                <c:pt idx="0">
                  <c:v>2007</c:v>
                </c:pt>
              </c:strCache>
            </c:strRef>
          </c:tx>
          <c:marker>
            <c:symbol val="none"/>
          </c:marker>
          <c:cat>
            <c:strRef>
              <c:f>Seasonality!$B$1:$M$1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June</c:v>
                </c:pt>
                <c:pt idx="5">
                  <c:v>July</c:v>
                </c:pt>
                <c:pt idx="6">
                  <c:v>Aug</c:v>
                </c:pt>
                <c:pt idx="7">
                  <c:v>Sept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  <c:pt idx="11">
                  <c:v>Total</c:v>
                </c:pt>
              </c:strCache>
            </c:strRef>
          </c:cat>
          <c:val>
            <c:numRef>
              <c:f>Seasonality!$B$6:$M$6</c:f>
              <c:numCache>
                <c:formatCode>#,##0</c:formatCode>
                <c:ptCount val="12"/>
                <c:pt idx="0">
                  <c:v>451051.29</c:v>
                </c:pt>
                <c:pt idx="1">
                  <c:v>360050.65</c:v>
                </c:pt>
                <c:pt idx="2">
                  <c:v>458765.07</c:v>
                </c:pt>
                <c:pt idx="3">
                  <c:v>423111.77</c:v>
                </c:pt>
                <c:pt idx="4">
                  <c:v>411980.82</c:v>
                </c:pt>
                <c:pt idx="5">
                  <c:v>601552.23</c:v>
                </c:pt>
                <c:pt idx="6">
                  <c:v>927716.55</c:v>
                </c:pt>
                <c:pt idx="7">
                  <c:v>409692.29</c:v>
                </c:pt>
                <c:pt idx="8">
                  <c:v>585517.65</c:v>
                </c:pt>
                <c:pt idx="9">
                  <c:v>568386.88</c:v>
                </c:pt>
                <c:pt idx="10">
                  <c:v>587602.04</c:v>
                </c:pt>
                <c:pt idx="11">
                  <c:v>595386.91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CF-44A9-95D7-21C74DB3A050}"/>
            </c:ext>
          </c:extLst>
        </c:ser>
        <c:ser>
          <c:idx val="5"/>
          <c:order val="5"/>
          <c:tx>
            <c:strRef>
              <c:f>Seasonality!$A$7</c:f>
              <c:strCache>
                <c:ptCount val="1"/>
                <c:pt idx="0">
                  <c:v>2008</c:v>
                </c:pt>
              </c:strCache>
            </c:strRef>
          </c:tx>
          <c:marker>
            <c:symbol val="none"/>
          </c:marker>
          <c:cat>
            <c:strRef>
              <c:f>Seasonality!$B$1:$M$1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June</c:v>
                </c:pt>
                <c:pt idx="5">
                  <c:v>July</c:v>
                </c:pt>
                <c:pt idx="6">
                  <c:v>Aug</c:v>
                </c:pt>
                <c:pt idx="7">
                  <c:v>Sept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  <c:pt idx="11">
                  <c:v>Total</c:v>
                </c:pt>
              </c:strCache>
            </c:strRef>
          </c:cat>
          <c:val>
            <c:numRef>
              <c:f>Seasonality!$B$7:$M$7</c:f>
              <c:numCache>
                <c:formatCode>#,##0</c:formatCode>
                <c:ptCount val="12"/>
                <c:pt idx="0">
                  <c:v>202843.14</c:v>
                </c:pt>
                <c:pt idx="1">
                  <c:v>252622.32</c:v>
                </c:pt>
                <c:pt idx="2">
                  <c:v>417026.37999999995</c:v>
                </c:pt>
                <c:pt idx="3">
                  <c:v>371674.2</c:v>
                </c:pt>
                <c:pt idx="4">
                  <c:v>410486.07</c:v>
                </c:pt>
                <c:pt idx="5">
                  <c:v>762035.51</c:v>
                </c:pt>
                <c:pt idx="6">
                  <c:v>782923.05</c:v>
                </c:pt>
                <c:pt idx="7">
                  <c:v>173030.23999999996</c:v>
                </c:pt>
                <c:pt idx="8">
                  <c:v>305187.07999999996</c:v>
                </c:pt>
                <c:pt idx="9">
                  <c:v>696215.62999999989</c:v>
                </c:pt>
                <c:pt idx="10">
                  <c:v>444767.05999999994</c:v>
                </c:pt>
                <c:pt idx="11">
                  <c:v>521312.19000000006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CF-44A9-95D7-21C74DB3A050}"/>
            </c:ext>
          </c:extLst>
        </c:ser>
        <c:ser>
          <c:idx val="6"/>
          <c:order val="6"/>
          <c:tx>
            <c:strRef>
              <c:f>Seasonality!$A$8</c:f>
              <c:strCache>
                <c:ptCount val="1"/>
                <c:pt idx="0">
                  <c:v>2009</c:v>
                </c:pt>
              </c:strCache>
            </c:strRef>
          </c:tx>
          <c:marker>
            <c:symbol val="none"/>
          </c:marker>
          <c:cat>
            <c:strRef>
              <c:f>Seasonality!$B$1:$M$1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June</c:v>
                </c:pt>
                <c:pt idx="5">
                  <c:v>July</c:v>
                </c:pt>
                <c:pt idx="6">
                  <c:v>Aug</c:v>
                </c:pt>
                <c:pt idx="7">
                  <c:v>Sept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  <c:pt idx="11">
                  <c:v>Total</c:v>
                </c:pt>
              </c:strCache>
            </c:strRef>
          </c:cat>
          <c:val>
            <c:numRef>
              <c:f>Seasonality!$B$8:$M$8</c:f>
              <c:numCache>
                <c:formatCode>#,##0</c:formatCode>
                <c:ptCount val="12"/>
                <c:pt idx="0">
                  <c:v>338334.97</c:v>
                </c:pt>
                <c:pt idx="1">
                  <c:v>200079.66</c:v>
                </c:pt>
                <c:pt idx="2">
                  <c:v>395764.61</c:v>
                </c:pt>
                <c:pt idx="3">
                  <c:v>434234.96</c:v>
                </c:pt>
                <c:pt idx="4">
                  <c:v>474462.50999999995</c:v>
                </c:pt>
                <c:pt idx="5">
                  <c:v>708382.92000000027</c:v>
                </c:pt>
                <c:pt idx="6">
                  <c:v>489182.8600000001</c:v>
                </c:pt>
                <c:pt idx="7">
                  <c:v>221309.53</c:v>
                </c:pt>
                <c:pt idx="8">
                  <c:v>518841.15</c:v>
                </c:pt>
                <c:pt idx="9">
                  <c:v>313306.5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CF-44A9-95D7-21C74DB3A050}"/>
            </c:ext>
          </c:extLst>
        </c:ser>
        <c:ser>
          <c:idx val="7"/>
          <c:order val="7"/>
          <c:tx>
            <c:strRef>
              <c:f>Seasonality!$A$9</c:f>
              <c:strCache>
                <c:ptCount val="1"/>
                <c:pt idx="0">
                  <c:v>Media</c:v>
                </c:pt>
              </c:strCache>
            </c:strRef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Seasonality!$B$1:$M$1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June</c:v>
                </c:pt>
                <c:pt idx="5">
                  <c:v>July</c:v>
                </c:pt>
                <c:pt idx="6">
                  <c:v>Aug</c:v>
                </c:pt>
                <c:pt idx="7">
                  <c:v>Sept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  <c:pt idx="11">
                  <c:v>Total</c:v>
                </c:pt>
              </c:strCache>
            </c:strRef>
          </c:cat>
          <c:val>
            <c:numRef>
              <c:f>Seasonality!$B$9:$M$9</c:f>
              <c:numCache>
                <c:formatCode>#,##0</c:formatCode>
                <c:ptCount val="12"/>
                <c:pt idx="0">
                  <c:v>322217.37285714288</c:v>
                </c:pt>
                <c:pt idx="1">
                  <c:v>391385.94714285713</c:v>
                </c:pt>
                <c:pt idx="2">
                  <c:v>456115.53428571427</c:v>
                </c:pt>
                <c:pt idx="3">
                  <c:v>479332.92</c:v>
                </c:pt>
                <c:pt idx="4">
                  <c:v>415727.01428571425</c:v>
                </c:pt>
                <c:pt idx="5">
                  <c:v>534076.10285714292</c:v>
                </c:pt>
                <c:pt idx="6">
                  <c:v>574187.28428571427</c:v>
                </c:pt>
                <c:pt idx="7">
                  <c:v>228596.81285714285</c:v>
                </c:pt>
                <c:pt idx="8">
                  <c:v>482938.87285714282</c:v>
                </c:pt>
                <c:pt idx="9">
                  <c:v>426989.89</c:v>
                </c:pt>
                <c:pt idx="10">
                  <c:v>422866.72000000003</c:v>
                </c:pt>
                <c:pt idx="11">
                  <c:v>502301.76333333337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CF-44A9-95D7-21C74DB3A050}"/>
            </c:ext>
          </c:extLst>
        </c:ser>
        <c:ser>
          <c:idx val="8"/>
          <c:order val="8"/>
          <c:tx>
            <c:strRef>
              <c:f>Seasonality!$A$10</c:f>
              <c:strCache>
                <c:ptCount val="1"/>
                <c:pt idx="0">
                  <c:v>Desv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Seasonality!$B$1:$M$1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June</c:v>
                </c:pt>
                <c:pt idx="5">
                  <c:v>July</c:v>
                </c:pt>
                <c:pt idx="6">
                  <c:v>Aug</c:v>
                </c:pt>
                <c:pt idx="7">
                  <c:v>Sept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  <c:pt idx="11">
                  <c:v>Total</c:v>
                </c:pt>
              </c:strCache>
            </c:strRef>
          </c:cat>
          <c:val>
            <c:numRef>
              <c:f>Seasonality!$B$10:$M$10</c:f>
              <c:numCache>
                <c:formatCode>#,##0</c:formatCode>
                <c:ptCount val="12"/>
                <c:pt idx="0">
                  <c:v>102239.33360448701</c:v>
                </c:pt>
                <c:pt idx="1">
                  <c:v>172173.06775237896</c:v>
                </c:pt>
                <c:pt idx="2">
                  <c:v>112067.50429942178</c:v>
                </c:pt>
                <c:pt idx="3">
                  <c:v>167294.51226928079</c:v>
                </c:pt>
                <c:pt idx="4">
                  <c:v>153203.36707102202</c:v>
                </c:pt>
                <c:pt idx="5">
                  <c:v>190933.11766775863</c:v>
                </c:pt>
                <c:pt idx="6">
                  <c:v>218364.34080280035</c:v>
                </c:pt>
                <c:pt idx="7">
                  <c:v>109692.33651626308</c:v>
                </c:pt>
                <c:pt idx="8">
                  <c:v>104465.06903936966</c:v>
                </c:pt>
                <c:pt idx="9">
                  <c:v>150757.42324896686</c:v>
                </c:pt>
                <c:pt idx="10">
                  <c:v>127956.78087064924</c:v>
                </c:pt>
                <c:pt idx="11">
                  <c:v>103438.52289666999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CF-44A9-95D7-21C74DB3A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560128"/>
        <c:axId val="146561664"/>
      </c:lineChart>
      <c:catAx>
        <c:axId val="146560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6561664"/>
        <c:crosses val="autoZero"/>
        <c:auto val="1"/>
        <c:lblAlgn val="ctr"/>
        <c:lblOffset val="100"/>
        <c:noMultiLvlLbl val="0"/>
      </c:catAx>
      <c:valAx>
        <c:axId val="1465616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65601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Seasonality!$A$33</c:f>
              <c:strCache>
                <c:ptCount val="1"/>
                <c:pt idx="0">
                  <c:v>2007</c:v>
                </c:pt>
              </c:strCache>
            </c:strRef>
          </c:tx>
          <c:marker>
            <c:symbol val="none"/>
          </c:marker>
          <c:cat>
            <c:strRef>
              <c:f>Seasonality!$B$32:$M$32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June</c:v>
                </c:pt>
                <c:pt idx="5">
                  <c:v>July</c:v>
                </c:pt>
                <c:pt idx="6">
                  <c:v>Aug</c:v>
                </c:pt>
                <c:pt idx="7">
                  <c:v>Sept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  <c:pt idx="11">
                  <c:v>Total</c:v>
                </c:pt>
              </c:strCache>
            </c:strRef>
          </c:cat>
          <c:val>
            <c:numRef>
              <c:f>Seasonality!$B$33:$M$33</c:f>
              <c:numCache>
                <c:formatCode>#,##0</c:formatCode>
                <c:ptCount val="12"/>
                <c:pt idx="0">
                  <c:v>451051.29</c:v>
                </c:pt>
                <c:pt idx="1">
                  <c:v>360050.65</c:v>
                </c:pt>
                <c:pt idx="2">
                  <c:v>458765.07</c:v>
                </c:pt>
                <c:pt idx="3">
                  <c:v>423111.77</c:v>
                </c:pt>
                <c:pt idx="4">
                  <c:v>411980.82</c:v>
                </c:pt>
                <c:pt idx="5">
                  <c:v>601552.23</c:v>
                </c:pt>
                <c:pt idx="6">
                  <c:v>927716.55</c:v>
                </c:pt>
                <c:pt idx="7">
                  <c:v>409692.29</c:v>
                </c:pt>
                <c:pt idx="8">
                  <c:v>585517.65</c:v>
                </c:pt>
                <c:pt idx="9">
                  <c:v>568386.88</c:v>
                </c:pt>
                <c:pt idx="10">
                  <c:v>587602.04</c:v>
                </c:pt>
                <c:pt idx="11">
                  <c:v>595386.91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33-4A73-9BF4-8A8DE1629945}"/>
            </c:ext>
          </c:extLst>
        </c:ser>
        <c:ser>
          <c:idx val="1"/>
          <c:order val="1"/>
          <c:tx>
            <c:strRef>
              <c:f>Seasonality!$A$34</c:f>
              <c:strCache>
                <c:ptCount val="1"/>
                <c:pt idx="0">
                  <c:v>2008</c:v>
                </c:pt>
              </c:strCache>
            </c:strRef>
          </c:tx>
          <c:marker>
            <c:symbol val="none"/>
          </c:marker>
          <c:cat>
            <c:strRef>
              <c:f>Seasonality!$B$32:$M$32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June</c:v>
                </c:pt>
                <c:pt idx="5">
                  <c:v>July</c:v>
                </c:pt>
                <c:pt idx="6">
                  <c:v>Aug</c:v>
                </c:pt>
                <c:pt idx="7">
                  <c:v>Sept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  <c:pt idx="11">
                  <c:v>Total</c:v>
                </c:pt>
              </c:strCache>
            </c:strRef>
          </c:cat>
          <c:val>
            <c:numRef>
              <c:f>Seasonality!$B$34:$M$34</c:f>
              <c:numCache>
                <c:formatCode>#,##0</c:formatCode>
                <c:ptCount val="12"/>
                <c:pt idx="0">
                  <c:v>202843.14</c:v>
                </c:pt>
                <c:pt idx="1">
                  <c:v>252622.32</c:v>
                </c:pt>
                <c:pt idx="2">
                  <c:v>417026.37999999995</c:v>
                </c:pt>
                <c:pt idx="3">
                  <c:v>371674.2</c:v>
                </c:pt>
                <c:pt idx="4">
                  <c:v>410486.07</c:v>
                </c:pt>
                <c:pt idx="5">
                  <c:v>762035.51</c:v>
                </c:pt>
                <c:pt idx="6">
                  <c:v>782923.05</c:v>
                </c:pt>
                <c:pt idx="7">
                  <c:v>173030.23999999996</c:v>
                </c:pt>
                <c:pt idx="8">
                  <c:v>305187.07999999996</c:v>
                </c:pt>
                <c:pt idx="9">
                  <c:v>696215.62999999989</c:v>
                </c:pt>
                <c:pt idx="10">
                  <c:v>444767.05999999994</c:v>
                </c:pt>
                <c:pt idx="11">
                  <c:v>521312.19000000006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33-4A73-9BF4-8A8DE1629945}"/>
            </c:ext>
          </c:extLst>
        </c:ser>
        <c:ser>
          <c:idx val="2"/>
          <c:order val="2"/>
          <c:tx>
            <c:strRef>
              <c:f>Seasonality!$A$35</c:f>
              <c:strCache>
                <c:ptCount val="1"/>
                <c:pt idx="0">
                  <c:v>2009</c:v>
                </c:pt>
              </c:strCache>
            </c:strRef>
          </c:tx>
          <c:marker>
            <c:symbol val="none"/>
          </c:marker>
          <c:cat>
            <c:strRef>
              <c:f>Seasonality!$B$32:$M$32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June</c:v>
                </c:pt>
                <c:pt idx="5">
                  <c:v>July</c:v>
                </c:pt>
                <c:pt idx="6">
                  <c:v>Aug</c:v>
                </c:pt>
                <c:pt idx="7">
                  <c:v>Sept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  <c:pt idx="11">
                  <c:v>Total</c:v>
                </c:pt>
              </c:strCache>
            </c:strRef>
          </c:cat>
          <c:val>
            <c:numRef>
              <c:f>Seasonality!$B$35:$M$35</c:f>
              <c:numCache>
                <c:formatCode>#,##0</c:formatCode>
                <c:ptCount val="12"/>
                <c:pt idx="0">
                  <c:v>338334.97</c:v>
                </c:pt>
                <c:pt idx="1">
                  <c:v>200079.66</c:v>
                </c:pt>
                <c:pt idx="2">
                  <c:v>395764.61</c:v>
                </c:pt>
                <c:pt idx="3">
                  <c:v>434234.96</c:v>
                </c:pt>
                <c:pt idx="4">
                  <c:v>474462.50999999995</c:v>
                </c:pt>
                <c:pt idx="5">
                  <c:v>708382.92000000027</c:v>
                </c:pt>
                <c:pt idx="6">
                  <c:v>489182.8600000001</c:v>
                </c:pt>
                <c:pt idx="7">
                  <c:v>221309.53</c:v>
                </c:pt>
                <c:pt idx="8">
                  <c:v>518841.15</c:v>
                </c:pt>
                <c:pt idx="9">
                  <c:v>313306.5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33-4A73-9BF4-8A8DE1629945}"/>
            </c:ext>
          </c:extLst>
        </c:ser>
        <c:ser>
          <c:idx val="3"/>
          <c:order val="3"/>
          <c:tx>
            <c:strRef>
              <c:f>Seasonality!$A$36</c:f>
              <c:strCache>
                <c:ptCount val="1"/>
                <c:pt idx="0">
                  <c:v>Media</c:v>
                </c:pt>
              </c:strCache>
            </c:strRef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Seasonality!$B$32:$M$32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June</c:v>
                </c:pt>
                <c:pt idx="5">
                  <c:v>July</c:v>
                </c:pt>
                <c:pt idx="6">
                  <c:v>Aug</c:v>
                </c:pt>
                <c:pt idx="7">
                  <c:v>Sept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  <c:pt idx="11">
                  <c:v>Total</c:v>
                </c:pt>
              </c:strCache>
            </c:strRef>
          </c:cat>
          <c:val>
            <c:numRef>
              <c:f>Seasonality!$B$36:$M$36</c:f>
              <c:numCache>
                <c:formatCode>#,##0</c:formatCode>
                <c:ptCount val="12"/>
                <c:pt idx="0">
                  <c:v>330743.1333333333</c:v>
                </c:pt>
                <c:pt idx="1">
                  <c:v>270917.54333333333</c:v>
                </c:pt>
                <c:pt idx="2">
                  <c:v>423852.02</c:v>
                </c:pt>
                <c:pt idx="3">
                  <c:v>409673.64333333331</c:v>
                </c:pt>
                <c:pt idx="4">
                  <c:v>432309.8</c:v>
                </c:pt>
                <c:pt idx="5">
                  <c:v>690656.88666666672</c:v>
                </c:pt>
                <c:pt idx="6">
                  <c:v>733274.15333333332</c:v>
                </c:pt>
                <c:pt idx="7">
                  <c:v>268010.68666666665</c:v>
                </c:pt>
                <c:pt idx="8">
                  <c:v>469848.62666666665</c:v>
                </c:pt>
                <c:pt idx="9">
                  <c:v>525969.66999999993</c:v>
                </c:pt>
                <c:pt idx="10">
                  <c:v>516184.55</c:v>
                </c:pt>
                <c:pt idx="11">
                  <c:v>558349.55000000005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33-4A73-9BF4-8A8DE1629945}"/>
            </c:ext>
          </c:extLst>
        </c:ser>
        <c:ser>
          <c:idx val="4"/>
          <c:order val="4"/>
          <c:tx>
            <c:strRef>
              <c:f>Seasonality!$A$37</c:f>
              <c:strCache>
                <c:ptCount val="1"/>
                <c:pt idx="0">
                  <c:v>Desv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Seasonality!$B$32:$M$32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June</c:v>
                </c:pt>
                <c:pt idx="5">
                  <c:v>July</c:v>
                </c:pt>
                <c:pt idx="6">
                  <c:v>Aug</c:v>
                </c:pt>
                <c:pt idx="7">
                  <c:v>Sept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  <c:pt idx="11">
                  <c:v>Total</c:v>
                </c:pt>
              </c:strCache>
            </c:strRef>
          </c:cat>
          <c:val>
            <c:numRef>
              <c:f>Seasonality!$B$37:$M$37</c:f>
              <c:numCache>
                <c:formatCode>#,##0</c:formatCode>
                <c:ptCount val="12"/>
                <c:pt idx="0">
                  <c:v>124278.10917287739</c:v>
                </c:pt>
                <c:pt idx="1">
                  <c:v>81539.657885028224</c:v>
                </c:pt>
                <c:pt idx="2">
                  <c:v>32050.062575759519</c:v>
                </c:pt>
                <c:pt idx="3">
                  <c:v>33375.134594132105</c:v>
                </c:pt>
                <c:pt idx="4">
                  <c:v>36512.96741773664</c:v>
                </c:pt>
                <c:pt idx="5">
                  <c:v>81696.878662470583</c:v>
                </c:pt>
                <c:pt idx="6">
                  <c:v>223442.85403972364</c:v>
                </c:pt>
                <c:pt idx="7">
                  <c:v>125051.90923394186</c:v>
                </c:pt>
                <c:pt idx="8">
                  <c:v>146446.26190537162</c:v>
                </c:pt>
                <c:pt idx="9">
                  <c:v>194946.82669250443</c:v>
                </c:pt>
                <c:pt idx="10">
                  <c:v>100999.58294864505</c:v>
                </c:pt>
                <c:pt idx="11">
                  <c:v>52378.736826494758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33-4A73-9BF4-8A8DE1629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605184"/>
        <c:axId val="146606720"/>
      </c:lineChart>
      <c:catAx>
        <c:axId val="146605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6606720"/>
        <c:crosses val="autoZero"/>
        <c:auto val="1"/>
        <c:lblAlgn val="ctr"/>
        <c:lblOffset val="100"/>
        <c:noMultiLvlLbl val="0"/>
      </c:catAx>
      <c:valAx>
        <c:axId val="1466067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66051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36866052718699"/>
          <c:y val="7.8717313225038346E-2"/>
          <c:w val="0.59570713930702357"/>
          <c:h val="0.77842676411426648"/>
        </c:manualLayout>
      </c:layout>
      <c:lineChart>
        <c:grouping val="standard"/>
        <c:varyColors val="0"/>
        <c:ser>
          <c:idx val="0"/>
          <c:order val="0"/>
          <c:tx>
            <c:strRef>
              <c:f>Region!$K$2</c:f>
              <c:strCache>
                <c:ptCount val="1"/>
                <c:pt idx="0">
                  <c:v>Madrid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(Region!$L$1:$M$1,Region!$O$1,Region!$Q$1,Region!$S$1)</c:f>
              <c:strCache>
                <c:ptCount val="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</c:strCache>
            </c:strRef>
          </c:cat>
          <c:val>
            <c:numRef>
              <c:f>(Region!$L$2:$M$2,Region!$O$2,Region!$Q$2,Region!$S$2)</c:f>
              <c:numCache>
                <c:formatCode>#,##0</c:formatCode>
                <c:ptCount val="5"/>
                <c:pt idx="0">
                  <c:v>1699394.15</c:v>
                </c:pt>
                <c:pt idx="1">
                  <c:v>1685773.22</c:v>
                </c:pt>
                <c:pt idx="2">
                  <c:v>1219124.33</c:v>
                </c:pt>
                <c:pt idx="3">
                  <c:v>2487539.92</c:v>
                </c:pt>
                <c:pt idx="4">
                  <c:v>2487245.88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F4-4C79-A9E8-E29319F8401A}"/>
            </c:ext>
          </c:extLst>
        </c:ser>
        <c:ser>
          <c:idx val="1"/>
          <c:order val="1"/>
          <c:tx>
            <c:strRef>
              <c:f>Region!$K$3</c:f>
              <c:strCache>
                <c:ptCount val="1"/>
                <c:pt idx="0">
                  <c:v>Coruña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(Region!$L$1:$M$1,Region!$O$1,Region!$Q$1,Region!$S$1)</c:f>
              <c:strCache>
                <c:ptCount val="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</c:strCache>
            </c:strRef>
          </c:cat>
          <c:val>
            <c:numRef>
              <c:f>(Region!$L$3:$M$3,Region!$O$3,Region!$Q$3,Region!$S$3)</c:f>
              <c:numCache>
                <c:formatCode>#,##0</c:formatCode>
                <c:ptCount val="5"/>
                <c:pt idx="0">
                  <c:v>673750.11</c:v>
                </c:pt>
                <c:pt idx="1">
                  <c:v>747542.05</c:v>
                </c:pt>
                <c:pt idx="2">
                  <c:v>1267947.6299999999</c:v>
                </c:pt>
                <c:pt idx="3">
                  <c:v>952700.28</c:v>
                </c:pt>
                <c:pt idx="4">
                  <c:v>887565.16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F4-4C79-A9E8-E29319F8401A}"/>
            </c:ext>
          </c:extLst>
        </c:ser>
        <c:ser>
          <c:idx val="2"/>
          <c:order val="2"/>
          <c:tx>
            <c:strRef>
              <c:f>Region!$K$4</c:f>
              <c:strCache>
                <c:ptCount val="1"/>
                <c:pt idx="0">
                  <c:v>Barcelona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(Region!$L$1:$M$1,Region!$O$1,Region!$Q$1,Region!$S$1)</c:f>
              <c:strCache>
                <c:ptCount val="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</c:strCache>
            </c:strRef>
          </c:cat>
          <c:val>
            <c:numRef>
              <c:f>(Region!$L$4:$M$4,Region!$O$4,Region!$Q$4,Region!$S$4)</c:f>
              <c:numCache>
                <c:formatCode>#,##0</c:formatCode>
                <c:ptCount val="5"/>
                <c:pt idx="0">
                  <c:v>77294.149999999994</c:v>
                </c:pt>
                <c:pt idx="1">
                  <c:v>259606.39999999999</c:v>
                </c:pt>
                <c:pt idx="2">
                  <c:v>548065.43000000005</c:v>
                </c:pt>
                <c:pt idx="3">
                  <c:v>335699.76</c:v>
                </c:pt>
                <c:pt idx="4">
                  <c:v>515349.73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F4-4C79-A9E8-E29319F8401A}"/>
            </c:ext>
          </c:extLst>
        </c:ser>
        <c:ser>
          <c:idx val="3"/>
          <c:order val="3"/>
          <c:tx>
            <c:strRef>
              <c:f>Region!$K$5</c:f>
              <c:strCache>
                <c:ptCount val="1"/>
                <c:pt idx="0">
                  <c:v>Pontevedra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(Region!$L$1:$M$1,Region!$O$1,Region!$Q$1,Region!$S$1)</c:f>
              <c:strCache>
                <c:ptCount val="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</c:strCache>
            </c:strRef>
          </c:cat>
          <c:val>
            <c:numRef>
              <c:f>(Region!$L$5:$M$5,Region!$O$5,Region!$Q$5,Region!$S$5)</c:f>
              <c:numCache>
                <c:formatCode>#,##0</c:formatCode>
                <c:ptCount val="5"/>
                <c:pt idx="0">
                  <c:v>244176.18</c:v>
                </c:pt>
                <c:pt idx="1">
                  <c:v>302911.56</c:v>
                </c:pt>
                <c:pt idx="2">
                  <c:v>387651.24</c:v>
                </c:pt>
                <c:pt idx="3">
                  <c:v>334281.34999999998</c:v>
                </c:pt>
                <c:pt idx="4">
                  <c:v>355702.88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F4-4C79-A9E8-E29319F8401A}"/>
            </c:ext>
          </c:extLst>
        </c:ser>
        <c:ser>
          <c:idx val="4"/>
          <c:order val="4"/>
          <c:tx>
            <c:strRef>
              <c:f>Region!$K$6</c:f>
              <c:strCache>
                <c:ptCount val="1"/>
                <c:pt idx="0">
                  <c:v>Canarias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(Region!$L$1:$M$1,Region!$O$1,Region!$Q$1,Region!$S$1)</c:f>
              <c:strCache>
                <c:ptCount val="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</c:strCache>
            </c:strRef>
          </c:cat>
          <c:val>
            <c:numRef>
              <c:f>(Region!$L$6:$M$6,Region!$O$6,Region!$Q$6,Region!$S$6)</c:f>
              <c:numCache>
                <c:formatCode>#,##0</c:formatCode>
                <c:ptCount val="5"/>
                <c:pt idx="0">
                  <c:v>308110.19</c:v>
                </c:pt>
                <c:pt idx="1">
                  <c:v>517409.91</c:v>
                </c:pt>
                <c:pt idx="2">
                  <c:v>126453.34</c:v>
                </c:pt>
                <c:pt idx="3">
                  <c:v>68052.399999999994</c:v>
                </c:pt>
                <c:pt idx="4">
                  <c:v>248586.72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F4-4C79-A9E8-E29319F8401A}"/>
            </c:ext>
          </c:extLst>
        </c:ser>
        <c:ser>
          <c:idx val="5"/>
          <c:order val="5"/>
          <c:tx>
            <c:strRef>
              <c:f>Region!$K$7</c:f>
              <c:strCache>
                <c:ptCount val="1"/>
                <c:pt idx="0">
                  <c:v>Asturias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(Region!$L$1:$M$1,Region!$O$1,Region!$Q$1,Region!$S$1)</c:f>
              <c:strCache>
                <c:ptCount val="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</c:strCache>
            </c:strRef>
          </c:cat>
          <c:val>
            <c:numRef>
              <c:f>(Region!$L$7:$M$7,Region!$O$7,Region!$Q$7,Region!$S$7)</c:f>
              <c:numCache>
                <c:formatCode>#,##0</c:formatCode>
                <c:ptCount val="5"/>
                <c:pt idx="0">
                  <c:v>5500</c:v>
                </c:pt>
                <c:pt idx="1">
                  <c:v>174442.9</c:v>
                </c:pt>
                <c:pt idx="2">
                  <c:v>185252</c:v>
                </c:pt>
                <c:pt idx="3">
                  <c:v>425373.95</c:v>
                </c:pt>
                <c:pt idx="4">
                  <c:v>405307.01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F4-4C79-A9E8-E29319F8401A}"/>
            </c:ext>
          </c:extLst>
        </c:ser>
        <c:ser>
          <c:idx val="6"/>
          <c:order val="6"/>
          <c:tx>
            <c:strRef>
              <c:f>Region!$K$8</c:f>
              <c:strCache>
                <c:ptCount val="1"/>
                <c:pt idx="0">
                  <c:v>Sevilla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(Region!$L$1:$M$1,Region!$O$1,Region!$Q$1,Region!$S$1)</c:f>
              <c:strCache>
                <c:ptCount val="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</c:strCache>
            </c:strRef>
          </c:cat>
          <c:val>
            <c:numRef>
              <c:f>(Region!$L$8:$M$8,Region!$O$8,Region!$Q$8,Region!$S$8)</c:f>
              <c:numCache>
                <c:formatCode>#,##0</c:formatCode>
                <c:ptCount val="5"/>
                <c:pt idx="0">
                  <c:v>97539</c:v>
                </c:pt>
                <c:pt idx="1">
                  <c:v>48931.99</c:v>
                </c:pt>
                <c:pt idx="2">
                  <c:v>68925.990000000005</c:v>
                </c:pt>
                <c:pt idx="3">
                  <c:v>445525.09</c:v>
                </c:pt>
                <c:pt idx="4">
                  <c:v>191717.24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F4-4C79-A9E8-E29319F8401A}"/>
            </c:ext>
          </c:extLst>
        </c:ser>
        <c:ser>
          <c:idx val="7"/>
          <c:order val="7"/>
          <c:tx>
            <c:strRef>
              <c:f>Region!$K$9</c:f>
              <c:strCache>
                <c:ptCount val="1"/>
                <c:pt idx="0">
                  <c:v>Valencia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(Region!$L$1:$M$1,Region!$O$1,Region!$Q$1,Region!$S$1)</c:f>
              <c:strCache>
                <c:ptCount val="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</c:strCache>
            </c:strRef>
          </c:cat>
          <c:val>
            <c:numRef>
              <c:f>(Region!$L$9:$M$9,Region!$O$9,Region!$Q$9,Region!$S$9)</c:f>
              <c:numCache>
                <c:formatCode>#,##0</c:formatCode>
                <c:ptCount val="5"/>
                <c:pt idx="0">
                  <c:v>22311.9</c:v>
                </c:pt>
                <c:pt idx="1">
                  <c:v>16316</c:v>
                </c:pt>
                <c:pt idx="2">
                  <c:v>243284.95</c:v>
                </c:pt>
                <c:pt idx="3">
                  <c:v>247621.2</c:v>
                </c:pt>
                <c:pt idx="4">
                  <c:v>177249.44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F4-4C79-A9E8-E29319F8401A}"/>
            </c:ext>
          </c:extLst>
        </c:ser>
        <c:ser>
          <c:idx val="8"/>
          <c:order val="8"/>
          <c:tx>
            <c:strRef>
              <c:f>Region!$K$10</c:f>
              <c:strCache>
                <c:ptCount val="1"/>
                <c:pt idx="0">
                  <c:v>Vizcaya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(Region!$L$1:$M$1,Region!$O$1,Region!$Q$1,Region!$S$1)</c:f>
              <c:strCache>
                <c:ptCount val="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</c:strCache>
            </c:strRef>
          </c:cat>
          <c:val>
            <c:numRef>
              <c:f>(Region!$L$10:$M$10,Region!$O$10,Region!$Q$10,Region!$S$10)</c:f>
              <c:numCache>
                <c:formatCode>#,##0</c:formatCode>
                <c:ptCount val="5"/>
                <c:pt idx="0">
                  <c:v>397844.11</c:v>
                </c:pt>
                <c:pt idx="1">
                  <c:v>131597</c:v>
                </c:pt>
                <c:pt idx="2">
                  <c:v>108713.84</c:v>
                </c:pt>
                <c:pt idx="3">
                  <c:v>40945.4</c:v>
                </c:pt>
                <c:pt idx="4">
                  <c:v>12660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F4-4C79-A9E8-E29319F8401A}"/>
            </c:ext>
          </c:extLst>
        </c:ser>
        <c:ser>
          <c:idx val="9"/>
          <c:order val="9"/>
          <c:tx>
            <c:strRef>
              <c:f>Region!$K$11</c:f>
              <c:strCache>
                <c:ptCount val="1"/>
                <c:pt idx="0">
                  <c:v>Lugo</c:v>
                </c:pt>
              </c:strCache>
            </c:strRef>
          </c:tx>
          <c:spPr>
            <a:ln w="12700">
              <a:solidFill>
                <a:srgbClr val="CC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CCFFFF"/>
              </a:solidFill>
              <a:ln>
                <a:solidFill>
                  <a:srgbClr val="CCFFFF"/>
                </a:solidFill>
                <a:prstDash val="solid"/>
              </a:ln>
            </c:spPr>
          </c:marker>
          <c:cat>
            <c:strRef>
              <c:f>(Region!$L$1:$M$1,Region!$O$1,Region!$Q$1,Region!$S$1)</c:f>
              <c:strCache>
                <c:ptCount val="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</c:strCache>
            </c:strRef>
          </c:cat>
          <c:val>
            <c:numRef>
              <c:f>(Region!$L$11:$M$11,Region!$O$11,Region!$Q$11,Region!$S$11)</c:f>
              <c:numCache>
                <c:formatCode>#,##0</c:formatCode>
                <c:ptCount val="5"/>
                <c:pt idx="0">
                  <c:v>59841.27</c:v>
                </c:pt>
                <c:pt idx="1">
                  <c:v>114161.13</c:v>
                </c:pt>
                <c:pt idx="2">
                  <c:v>84899.41</c:v>
                </c:pt>
                <c:pt idx="3">
                  <c:v>178480.01</c:v>
                </c:pt>
                <c:pt idx="4">
                  <c:v>180739.97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F4-4C79-A9E8-E29319F84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110144"/>
        <c:axId val="146932096"/>
      </c:lineChart>
      <c:catAx>
        <c:axId val="14711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46932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9320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471101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175388183811545"/>
          <c:y val="0.13119564136115638"/>
          <c:w val="0.20393578709638074"/>
          <c:h val="0.673470306007667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89" r="0.75000000000000089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314325</xdr:colOff>
      <xdr:row>0</xdr:row>
      <xdr:rowOff>104775</xdr:rowOff>
    </xdr:from>
    <xdr:to>
      <xdr:col>14</xdr:col>
      <xdr:colOff>752475</xdr:colOff>
      <xdr:row>20</xdr:row>
      <xdr:rowOff>114300</xdr:rowOff>
    </xdr:to>
    <xdr:graphicFrame macro="">
      <xdr:nvGraphicFramePr>
        <xdr:cNvPr id="1176" name="Chart 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704850</xdr:colOff>
      <xdr:row>9</xdr:row>
      <xdr:rowOff>114300</xdr:rowOff>
    </xdr:from>
    <xdr:to>
      <xdr:col>58</xdr:col>
      <xdr:colOff>171450</xdr:colOff>
      <xdr:row>26</xdr:row>
      <xdr:rowOff>57150</xdr:rowOff>
    </xdr:to>
    <xdr:graphicFrame macro="">
      <xdr:nvGraphicFramePr>
        <xdr:cNvPr id="7322" name="Chart 3">
          <a:extLst>
            <a:ext uri="{FF2B5EF4-FFF2-40B4-BE49-F238E27FC236}">
              <a16:creationId xmlns:a16="http://schemas.microsoft.com/office/drawing/2014/main" id="{00000000-0008-0000-0100-00009A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152400</xdr:rowOff>
    </xdr:from>
    <xdr:to>
      <xdr:col>12</xdr:col>
      <xdr:colOff>419100</xdr:colOff>
      <xdr:row>27</xdr:row>
      <xdr:rowOff>142875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76199</xdr:colOff>
      <xdr:row>37</xdr:row>
      <xdr:rowOff>47625</xdr:rowOff>
    </xdr:from>
    <xdr:to>
      <xdr:col>12</xdr:col>
      <xdr:colOff>485774</xdr:colOff>
      <xdr:row>49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11</xdr:row>
      <xdr:rowOff>57150</xdr:rowOff>
    </xdr:from>
    <xdr:to>
      <xdr:col>20</xdr:col>
      <xdr:colOff>38100</xdr:colOff>
      <xdr:row>31</xdr:row>
      <xdr:rowOff>9525</xdr:rowOff>
    </xdr:to>
    <xdr:graphicFrame macro="">
      <xdr:nvGraphicFramePr>
        <xdr:cNvPr id="4257" name="Chart 8">
          <a:extLst>
            <a:ext uri="{FF2B5EF4-FFF2-40B4-BE49-F238E27FC236}">
              <a16:creationId xmlns:a16="http://schemas.microsoft.com/office/drawing/2014/main" id="{00000000-0008-0000-0400-0000A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L27" sqref="L27"/>
    </sheetView>
  </sheetViews>
  <sheetFormatPr baseColWidth="10" defaultColWidth="11.44140625" defaultRowHeight="13.2" x14ac:dyDescent="0.25"/>
  <cols>
    <col min="1" max="1" width="10.33203125" bestFit="1" customWidth="1"/>
    <col min="2" max="2" width="5.5546875" customWidth="1"/>
    <col min="3" max="3" width="9.109375" bestFit="1" customWidth="1"/>
    <col min="4" max="6" width="5.5546875" bestFit="1" customWidth="1"/>
    <col min="7" max="7" width="6.33203125" bestFit="1" customWidth="1"/>
    <col min="8" max="8" width="7.44140625" bestFit="1" customWidth="1"/>
  </cols>
  <sheetData>
    <row r="1" spans="1:3" x14ac:dyDescent="0.25">
      <c r="A1" s="1" t="s">
        <v>3787</v>
      </c>
      <c r="B1" s="1" t="s">
        <v>1</v>
      </c>
      <c r="C1" s="1" t="s">
        <v>3788</v>
      </c>
    </row>
    <row r="2" spans="1:3" x14ac:dyDescent="0.25">
      <c r="A2" s="12" t="s">
        <v>2</v>
      </c>
      <c r="B2" s="10">
        <f>4680875.9/1000</f>
        <v>4680.8759</v>
      </c>
    </row>
    <row r="3" spans="1:3" x14ac:dyDescent="0.25">
      <c r="A3" s="12" t="s">
        <v>3</v>
      </c>
      <c r="B3" s="10">
        <f>4998674.85/1000</f>
        <v>4998.6748499999994</v>
      </c>
      <c r="C3" s="11">
        <f t="shared" ref="C3:C8" si="0">(B3-B2)/B2</f>
        <v>6.7893051811093605E-2</v>
      </c>
    </row>
    <row r="4" spans="1:3" x14ac:dyDescent="0.25">
      <c r="A4" s="12" t="s">
        <v>4</v>
      </c>
      <c r="B4" s="10">
        <f>6907899.60000001/1000</f>
        <v>6907.8996000000097</v>
      </c>
      <c r="C4" s="11">
        <f t="shared" si="0"/>
        <v>0.38194617719534418</v>
      </c>
    </row>
    <row r="5" spans="1:3" x14ac:dyDescent="0.25">
      <c r="A5" s="12" t="s">
        <v>5</v>
      </c>
      <c r="B5" s="10">
        <f>7218702.32/1000</f>
        <v>7218.7023200000003</v>
      </c>
      <c r="C5" s="11">
        <f t="shared" si="0"/>
        <v>4.4992362077756622E-2</v>
      </c>
    </row>
    <row r="6" spans="1:3" x14ac:dyDescent="0.25">
      <c r="A6" s="12" t="s">
        <v>6</v>
      </c>
      <c r="B6" s="10">
        <f>7817882.64000001/1000</f>
        <v>7817.8826400000098</v>
      </c>
      <c r="C6" s="11">
        <f t="shared" si="0"/>
        <v>8.3003882614736971E-2</v>
      </c>
    </row>
    <row r="7" spans="1:3" x14ac:dyDescent="0.25">
      <c r="A7" s="12" t="s">
        <v>7</v>
      </c>
      <c r="B7" s="79">
        <f>6004851/1000</f>
        <v>6004.8509999999997</v>
      </c>
      <c r="C7" s="11">
        <f t="shared" si="0"/>
        <v>-0.23190827024233865</v>
      </c>
    </row>
    <row r="8" spans="1:3" x14ac:dyDescent="0.25">
      <c r="A8" s="12" t="s">
        <v>8</v>
      </c>
      <c r="B8" s="84">
        <f>7752632/1000</f>
        <v>7752.6319999999996</v>
      </c>
      <c r="C8" s="11">
        <f t="shared" si="0"/>
        <v>0.29106151010241554</v>
      </c>
    </row>
    <row r="23" spans="1:8" ht="13.8" thickBot="1" x14ac:dyDescent="0.3"/>
    <row r="24" spans="1:8" ht="13.8" thickBot="1" x14ac:dyDescent="0.3">
      <c r="A24" s="21"/>
      <c r="B24" s="21">
        <v>2003</v>
      </c>
      <c r="C24" s="21">
        <v>2004</v>
      </c>
      <c r="D24" s="21">
        <v>2005</v>
      </c>
      <c r="E24" s="21">
        <v>2006</v>
      </c>
      <c r="F24" s="21">
        <v>2007</v>
      </c>
      <c r="G24" s="21">
        <v>2008</v>
      </c>
      <c r="H24" s="21">
        <v>2009</v>
      </c>
    </row>
    <row r="25" spans="1:8" x14ac:dyDescent="0.25">
      <c r="A25" s="17" t="s">
        <v>3789</v>
      </c>
      <c r="B25" s="18">
        <f>B2</f>
        <v>4680.8759</v>
      </c>
      <c r="C25" s="18">
        <f>B3</f>
        <v>4998.6748499999994</v>
      </c>
      <c r="D25" s="18">
        <f>B4</f>
        <v>6907.8996000000097</v>
      </c>
      <c r="E25" s="18">
        <f>B5</f>
        <v>7218.7023200000003</v>
      </c>
      <c r="F25" s="18">
        <f>B6</f>
        <v>7817.8826400000098</v>
      </c>
      <c r="G25" s="18">
        <f>B7</f>
        <v>6004.8509999999997</v>
      </c>
      <c r="H25" s="18">
        <f>B8</f>
        <v>7752.6319999999996</v>
      </c>
    </row>
    <row r="26" spans="1:8" x14ac:dyDescent="0.25">
      <c r="A26" s="17" t="s">
        <v>3788</v>
      </c>
      <c r="B26" s="17"/>
      <c r="C26" s="19">
        <f>C3</f>
        <v>6.7893051811093605E-2</v>
      </c>
      <c r="D26" s="19">
        <f>C4</f>
        <v>0.38194617719534418</v>
      </c>
      <c r="E26" s="19">
        <f>C5</f>
        <v>4.4992362077756622E-2</v>
      </c>
      <c r="F26" s="19">
        <f>C6</f>
        <v>8.3003882614736971E-2</v>
      </c>
      <c r="G26" s="19">
        <f>C7</f>
        <v>-0.23190827024233865</v>
      </c>
      <c r="H26" s="19">
        <f>C8</f>
        <v>0.29106151010241554</v>
      </c>
    </row>
    <row r="27" spans="1:8" x14ac:dyDescent="0.25">
      <c r="A27" s="17" t="s">
        <v>3790</v>
      </c>
      <c r="B27" s="17">
        <f>'8020'!C218</f>
        <v>213</v>
      </c>
      <c r="C27" s="24">
        <f>'8020'!G248</f>
        <v>243</v>
      </c>
      <c r="D27" s="17">
        <f>'8020'!K309</f>
        <v>304</v>
      </c>
      <c r="E27" s="17">
        <f>'8020'!O335</f>
        <v>330</v>
      </c>
      <c r="F27" s="17">
        <f>'8020'!S337</f>
        <v>332</v>
      </c>
      <c r="G27" s="17">
        <f>'8020'!W415</f>
        <v>410</v>
      </c>
      <c r="H27" s="17">
        <f>'8020'!AA415</f>
        <v>261</v>
      </c>
    </row>
    <row r="28" spans="1:8" x14ac:dyDescent="0.25">
      <c r="A28" s="17" t="s">
        <v>3788</v>
      </c>
      <c r="B28" s="17"/>
      <c r="C28" s="39">
        <f t="shared" ref="C28:H28" si="1">(C27-B27)/B27</f>
        <v>0.14084507042253522</v>
      </c>
      <c r="D28" s="39">
        <f t="shared" si="1"/>
        <v>0.25102880658436216</v>
      </c>
      <c r="E28" s="39">
        <f t="shared" si="1"/>
        <v>8.5526315789473686E-2</v>
      </c>
      <c r="F28" s="39">
        <f t="shared" si="1"/>
        <v>6.0606060606060606E-3</v>
      </c>
      <c r="G28" s="39">
        <f t="shared" si="1"/>
        <v>0.23493975903614459</v>
      </c>
      <c r="H28" s="39">
        <f t="shared" si="1"/>
        <v>-0.36341463414634145</v>
      </c>
    </row>
    <row r="29" spans="1:8" ht="13.8" thickBot="1" x14ac:dyDescent="0.3">
      <c r="A29" s="40" t="s">
        <v>9</v>
      </c>
      <c r="B29" s="23">
        <f>'8020'!D217</f>
        <v>0.77909883703603366</v>
      </c>
      <c r="C29" s="23">
        <f>'8020'!H247</f>
        <v>0.72741580901186198</v>
      </c>
      <c r="D29" s="23">
        <f>'8020'!L308</f>
        <v>0.74920341777984212</v>
      </c>
      <c r="E29" s="23">
        <f>'8020'!P334</f>
        <v>0.83358450582564769</v>
      </c>
      <c r="F29" s="41">
        <f>'8020'!T336</f>
        <v>0.7952572437183576</v>
      </c>
      <c r="G29" s="41">
        <f>'8020'!AD336</f>
        <v>0</v>
      </c>
      <c r="H29" s="41">
        <f>'8020'!AE336</f>
        <v>0</v>
      </c>
    </row>
    <row r="31" spans="1:8" x14ac:dyDescent="0.25">
      <c r="A31" s="11"/>
    </row>
  </sheetData>
  <phoneticPr fontId="2" type="noConversion"/>
  <pageMargins left="0.7" right="0.7" top="0.75" bottom="0.75" header="0.3" footer="0.3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F415"/>
  <sheetViews>
    <sheetView topLeftCell="A209" workbookViewId="0">
      <selection activeCell="C221" sqref="C221"/>
    </sheetView>
  </sheetViews>
  <sheetFormatPr baseColWidth="10" defaultColWidth="11.44140625" defaultRowHeight="13.2" x14ac:dyDescent="0.25"/>
  <cols>
    <col min="1" max="1" width="5" bestFit="1" customWidth="1"/>
    <col min="2" max="2" width="43.6640625" bestFit="1" customWidth="1"/>
    <col min="3" max="4" width="9.109375" bestFit="1" customWidth="1"/>
    <col min="5" max="5" width="5" bestFit="1" customWidth="1"/>
    <col min="6" max="6" width="43.109375" bestFit="1" customWidth="1"/>
    <col min="7" max="7" width="9.109375" bestFit="1" customWidth="1"/>
    <col min="9" max="9" width="5" bestFit="1" customWidth="1"/>
    <col min="10" max="10" width="44.6640625" bestFit="1" customWidth="1"/>
    <col min="11" max="11" width="9.109375" bestFit="1" customWidth="1"/>
    <col min="13" max="13" width="5" bestFit="1" customWidth="1"/>
    <col min="14" max="14" width="43.5546875" bestFit="1" customWidth="1"/>
    <col min="15" max="15" width="9.109375" bestFit="1" customWidth="1"/>
    <col min="17" max="17" width="5" bestFit="1" customWidth="1"/>
    <col min="18" max="18" width="43.5546875" bestFit="1" customWidth="1"/>
    <col min="19" max="19" width="9.109375" bestFit="1" customWidth="1"/>
    <col min="21" max="21" width="5.44140625" bestFit="1" customWidth="1"/>
    <col min="22" max="22" width="37.44140625" bestFit="1" customWidth="1"/>
    <col min="23" max="23" width="9.109375" style="10" bestFit="1" customWidth="1"/>
    <col min="24" max="24" width="9.109375" style="10" customWidth="1"/>
    <col min="25" max="25" width="5.5546875" style="10" bestFit="1" customWidth="1"/>
    <col min="26" max="26" width="27.33203125" style="10" bestFit="1" customWidth="1"/>
    <col min="27" max="28" width="9.109375" style="10" customWidth="1"/>
    <col min="30" max="30" width="5" bestFit="1" customWidth="1"/>
    <col min="31" max="31" width="4.33203125" bestFit="1" customWidth="1"/>
    <col min="32" max="32" width="44.6640625" bestFit="1" customWidth="1"/>
    <col min="33" max="33" width="7.5546875" style="10" bestFit="1" customWidth="1"/>
    <col min="34" max="34" width="8.6640625" bestFit="1" customWidth="1"/>
    <col min="35" max="35" width="44.6640625" customWidth="1"/>
    <col min="36" max="36" width="11" style="10" customWidth="1"/>
    <col min="37" max="40" width="11" customWidth="1"/>
    <col min="41" max="41" width="12" customWidth="1"/>
    <col min="42" max="42" width="12" bestFit="1" customWidth="1"/>
    <col min="44" max="44" width="44.6640625" bestFit="1" customWidth="1"/>
    <col min="45" max="49" width="5" customWidth="1"/>
    <col min="50" max="50" width="6.109375" bestFit="1" customWidth="1"/>
    <col min="52" max="52" width="10" customWidth="1"/>
    <col min="53" max="57" width="9.109375" bestFit="1" customWidth="1"/>
    <col min="58" max="58" width="10.109375" customWidth="1"/>
  </cols>
  <sheetData>
    <row r="1" spans="1:58" s="1" customFormat="1" ht="13.8" thickBot="1" x14ac:dyDescent="0.3">
      <c r="A1" s="1" t="s">
        <v>10</v>
      </c>
      <c r="B1" s="1" t="s">
        <v>11</v>
      </c>
      <c r="C1" s="1" t="s">
        <v>1</v>
      </c>
      <c r="E1" s="1" t="s">
        <v>10</v>
      </c>
      <c r="F1" s="1" t="s">
        <v>11</v>
      </c>
      <c r="G1" s="1" t="s">
        <v>1</v>
      </c>
      <c r="I1" s="1" t="s">
        <v>10</v>
      </c>
      <c r="J1" s="1" t="s">
        <v>11</v>
      </c>
      <c r="K1" s="1" t="s">
        <v>1</v>
      </c>
      <c r="M1" s="1" t="s">
        <v>10</v>
      </c>
      <c r="N1" s="1" t="s">
        <v>11</v>
      </c>
      <c r="O1" s="1" t="s">
        <v>1</v>
      </c>
      <c r="Q1" s="1" t="s">
        <v>10</v>
      </c>
      <c r="R1" s="1" t="s">
        <v>11</v>
      </c>
      <c r="S1" s="1" t="s">
        <v>1</v>
      </c>
      <c r="U1" s="1" t="s">
        <v>0</v>
      </c>
      <c r="V1" s="1" t="s">
        <v>12</v>
      </c>
      <c r="W1" s="26" t="s">
        <v>13</v>
      </c>
      <c r="X1" s="26"/>
      <c r="Y1" s="1" t="s">
        <v>0</v>
      </c>
      <c r="Z1" s="1" t="s">
        <v>12</v>
      </c>
      <c r="AA1" s="26" t="s">
        <v>13</v>
      </c>
      <c r="AB1" s="26"/>
      <c r="AD1" s="1" t="s">
        <v>10</v>
      </c>
      <c r="AE1" s="1" t="s">
        <v>14</v>
      </c>
      <c r="AF1" s="1" t="s">
        <v>11</v>
      </c>
      <c r="AG1" s="26" t="s">
        <v>15</v>
      </c>
      <c r="AI1" s="2" t="s">
        <v>16</v>
      </c>
      <c r="AJ1" s="2" t="s">
        <v>10</v>
      </c>
      <c r="AK1" s="36"/>
      <c r="AL1" s="36"/>
      <c r="AM1" s="36"/>
      <c r="AN1" s="36"/>
      <c r="AO1" s="37"/>
      <c r="AP1"/>
      <c r="AR1" s="54" t="s">
        <v>17</v>
      </c>
      <c r="AZ1" s="86" t="s">
        <v>18</v>
      </c>
      <c r="BA1" s="86"/>
      <c r="BB1" s="86"/>
      <c r="BC1" s="86"/>
      <c r="BD1" s="86"/>
      <c r="BE1" s="86"/>
      <c r="BF1" s="86"/>
    </row>
    <row r="2" spans="1:58" ht="13.8" thickBot="1" x14ac:dyDescent="0.3">
      <c r="A2" s="8"/>
      <c r="B2" s="8" t="s">
        <v>19</v>
      </c>
      <c r="C2" s="5">
        <v>370092.08</v>
      </c>
      <c r="E2" s="8"/>
      <c r="F2" s="8" t="s">
        <v>20</v>
      </c>
      <c r="G2" s="5">
        <v>190795</v>
      </c>
      <c r="I2" s="8"/>
      <c r="J2" s="8" t="s">
        <v>21</v>
      </c>
      <c r="K2" s="5">
        <v>766583.86</v>
      </c>
      <c r="M2" s="8"/>
      <c r="N2" s="8" t="s">
        <v>19</v>
      </c>
      <c r="O2" s="5">
        <v>675837.32</v>
      </c>
      <c r="Q2" s="8"/>
      <c r="R2" s="8" t="s">
        <v>22</v>
      </c>
      <c r="S2" s="5">
        <v>850397.92</v>
      </c>
      <c r="U2" t="s">
        <v>7</v>
      </c>
      <c r="V2" t="s">
        <v>23</v>
      </c>
      <c r="W2" s="10">
        <v>252025.80000000002</v>
      </c>
      <c r="Y2" s="10">
        <v>2009</v>
      </c>
      <c r="Z2" s="10" t="s">
        <v>24</v>
      </c>
      <c r="AA2" s="10">
        <v>1056845.8900000004</v>
      </c>
      <c r="AD2" s="43">
        <v>2003</v>
      </c>
      <c r="AE2">
        <v>1</v>
      </c>
      <c r="AF2" s="8" t="str">
        <f>B2</f>
        <v>000289 RED ELECTRICA DE ESPAÑA</v>
      </c>
      <c r="AG2" s="5">
        <f>C2</f>
        <v>370092.08</v>
      </c>
      <c r="AI2" s="2" t="s">
        <v>11</v>
      </c>
      <c r="AJ2" s="8">
        <v>2003</v>
      </c>
      <c r="AK2" s="38">
        <v>2004</v>
      </c>
      <c r="AL2" s="38">
        <v>2005</v>
      </c>
      <c r="AM2" s="38">
        <v>2006</v>
      </c>
      <c r="AN2" s="38">
        <v>2007</v>
      </c>
      <c r="AO2" s="4" t="s">
        <v>25</v>
      </c>
      <c r="AR2" s="21" t="s">
        <v>11</v>
      </c>
      <c r="AS2" s="21">
        <v>2003</v>
      </c>
      <c r="AT2" s="21">
        <v>2004</v>
      </c>
      <c r="AU2" s="21">
        <v>2005</v>
      </c>
      <c r="AV2" s="21">
        <v>2006</v>
      </c>
      <c r="AW2" s="21">
        <v>2007</v>
      </c>
      <c r="AX2" s="21" t="s">
        <v>26</v>
      </c>
      <c r="AZ2" s="87" t="s">
        <v>11</v>
      </c>
      <c r="BA2" s="21">
        <v>2003</v>
      </c>
      <c r="BB2" s="21">
        <v>2004</v>
      </c>
      <c r="BC2" s="21">
        <v>2005</v>
      </c>
      <c r="BD2" s="21">
        <v>2006</v>
      </c>
      <c r="BE2" s="21">
        <v>2007</v>
      </c>
      <c r="BF2" s="21" t="s">
        <v>26</v>
      </c>
    </row>
    <row r="3" spans="1:58" x14ac:dyDescent="0.25">
      <c r="A3" s="22"/>
      <c r="B3" s="9" t="s">
        <v>27</v>
      </c>
      <c r="C3" s="6">
        <v>323324.11</v>
      </c>
      <c r="E3" s="22"/>
      <c r="F3" s="9" t="s">
        <v>28</v>
      </c>
      <c r="G3" s="6">
        <v>174454.13</v>
      </c>
      <c r="I3" s="22"/>
      <c r="J3" s="9" t="s">
        <v>29</v>
      </c>
      <c r="K3" s="6">
        <v>296851.20000000001</v>
      </c>
      <c r="M3" s="22"/>
      <c r="N3" s="9" t="s">
        <v>30</v>
      </c>
      <c r="O3" s="6">
        <v>405663.25</v>
      </c>
      <c r="Q3" s="22"/>
      <c r="R3" s="9" t="s">
        <v>19</v>
      </c>
      <c r="S3" s="6">
        <v>613491.43999999994</v>
      </c>
      <c r="V3" t="s">
        <v>31</v>
      </c>
      <c r="W3" s="10">
        <v>228812</v>
      </c>
      <c r="Z3" s="10" t="s">
        <v>32</v>
      </c>
      <c r="AA3" s="10">
        <v>550875</v>
      </c>
      <c r="AD3" s="43">
        <v>2003</v>
      </c>
      <c r="AE3">
        <v>2</v>
      </c>
      <c r="AF3" s="8" t="str">
        <f t="shared" ref="AF3:AF37" si="0">B3</f>
        <v>000345 ELECTRICIDAD IDAR,</v>
      </c>
      <c r="AG3" s="5">
        <f t="shared" ref="AG3:AG37" si="1">C3</f>
        <v>323324.11</v>
      </c>
      <c r="AI3" s="8" t="s">
        <v>33</v>
      </c>
      <c r="AJ3" s="47">
        <v>101229.35</v>
      </c>
      <c r="AK3" s="48">
        <v>73129.289999999994</v>
      </c>
      <c r="AL3" s="48">
        <v>126146.32</v>
      </c>
      <c r="AM3" s="48">
        <v>48711.82</v>
      </c>
      <c r="AN3" s="48">
        <v>138067.26</v>
      </c>
      <c r="AO3" s="49">
        <v>487284.04000000004</v>
      </c>
      <c r="AR3" s="17" t="s">
        <v>33</v>
      </c>
      <c r="AS3" s="24">
        <v>1</v>
      </c>
      <c r="AT3" s="24">
        <v>1</v>
      </c>
      <c r="AU3" s="24">
        <v>1</v>
      </c>
      <c r="AV3" s="24">
        <v>1</v>
      </c>
      <c r="AW3" s="24">
        <v>1</v>
      </c>
      <c r="AX3" s="24">
        <v>5</v>
      </c>
      <c r="AZ3" s="17" t="s">
        <v>34</v>
      </c>
      <c r="BA3" s="18">
        <v>3646864.97</v>
      </c>
      <c r="BB3" s="18">
        <v>3636115.11</v>
      </c>
      <c r="BC3" s="18">
        <v>5175421.99</v>
      </c>
      <c r="BD3" s="18">
        <v>5954631.1599999983</v>
      </c>
      <c r="BE3" s="18">
        <v>6217227.7999999998</v>
      </c>
      <c r="BF3" s="18">
        <v>24630261.029999997</v>
      </c>
    </row>
    <row r="4" spans="1:58" ht="13.8" thickBot="1" x14ac:dyDescent="0.3">
      <c r="A4" s="22"/>
      <c r="B4" s="9" t="s">
        <v>35</v>
      </c>
      <c r="C4" s="6">
        <v>282700.03999999998</v>
      </c>
      <c r="E4" s="22"/>
      <c r="F4" s="9" t="s">
        <v>19</v>
      </c>
      <c r="G4" s="6">
        <v>173929.03</v>
      </c>
      <c r="I4" s="22"/>
      <c r="J4" s="9" t="s">
        <v>35</v>
      </c>
      <c r="K4" s="6">
        <v>234861.73</v>
      </c>
      <c r="M4" s="22"/>
      <c r="N4" s="9" t="s">
        <v>21</v>
      </c>
      <c r="O4" s="6">
        <v>338290.35</v>
      </c>
      <c r="Q4" s="22"/>
      <c r="R4" s="9" t="s">
        <v>36</v>
      </c>
      <c r="S4" s="6">
        <v>278300</v>
      </c>
      <c r="V4" t="s">
        <v>37</v>
      </c>
      <c r="W4" s="10">
        <v>225683</v>
      </c>
      <c r="Z4" s="10" t="s">
        <v>38</v>
      </c>
      <c r="AA4" s="10">
        <v>487039.56000000006</v>
      </c>
      <c r="AD4" s="43">
        <v>2003</v>
      </c>
      <c r="AE4">
        <v>3</v>
      </c>
      <c r="AF4" s="8" t="str">
        <f t="shared" si="0"/>
        <v>000432 TECNOIMPORT</v>
      </c>
      <c r="AG4" s="5">
        <f t="shared" si="1"/>
        <v>282700.03999999998</v>
      </c>
      <c r="AI4" s="9" t="s">
        <v>39</v>
      </c>
      <c r="AJ4" s="50">
        <v>48080</v>
      </c>
      <c r="AK4" s="51">
        <v>32020</v>
      </c>
      <c r="AL4" s="51">
        <v>111425</v>
      </c>
      <c r="AM4" s="51">
        <v>149882.5</v>
      </c>
      <c r="AN4" s="51">
        <v>41175</v>
      </c>
      <c r="AO4" s="52">
        <v>382582.5</v>
      </c>
      <c r="AR4" s="17" t="s">
        <v>39</v>
      </c>
      <c r="AS4" s="24">
        <v>1</v>
      </c>
      <c r="AT4" s="24">
        <v>1</v>
      </c>
      <c r="AU4" s="24">
        <v>1</v>
      </c>
      <c r="AV4" s="24">
        <v>1</v>
      </c>
      <c r="AW4" s="24">
        <v>1</v>
      </c>
      <c r="AX4" s="24">
        <v>5</v>
      </c>
      <c r="AZ4" s="17" t="s">
        <v>40</v>
      </c>
      <c r="BA4" s="18">
        <f t="shared" ref="BA4:BF4" si="2">AS200</f>
        <v>42</v>
      </c>
      <c r="BB4" s="18">
        <f t="shared" si="2"/>
        <v>49</v>
      </c>
      <c r="BC4" s="18">
        <f t="shared" si="2"/>
        <v>61</v>
      </c>
      <c r="BD4" s="18">
        <f t="shared" si="2"/>
        <v>65</v>
      </c>
      <c r="BE4" s="18">
        <f t="shared" si="2"/>
        <v>66</v>
      </c>
      <c r="BF4" s="18">
        <f t="shared" si="2"/>
        <v>283</v>
      </c>
    </row>
    <row r="5" spans="1:58" ht="13.8" thickBot="1" x14ac:dyDescent="0.3">
      <c r="A5" s="22"/>
      <c r="B5" s="9" t="s">
        <v>41</v>
      </c>
      <c r="C5" s="6">
        <v>259603.72</v>
      </c>
      <c r="E5" s="22"/>
      <c r="F5" s="9" t="s">
        <v>42</v>
      </c>
      <c r="G5" s="6">
        <v>170900</v>
      </c>
      <c r="I5" s="22"/>
      <c r="J5" s="9" t="s">
        <v>43</v>
      </c>
      <c r="K5" s="6">
        <v>197213</v>
      </c>
      <c r="M5" s="22"/>
      <c r="N5" s="9" t="s">
        <v>35</v>
      </c>
      <c r="O5" s="6">
        <v>289209.24</v>
      </c>
      <c r="Q5" s="22"/>
      <c r="R5" s="9" t="s">
        <v>44</v>
      </c>
      <c r="S5" s="6">
        <v>258825.16</v>
      </c>
      <c r="V5" t="s">
        <v>45</v>
      </c>
      <c r="W5" s="10">
        <v>221192.4</v>
      </c>
      <c r="Z5" s="10" t="s">
        <v>46</v>
      </c>
      <c r="AA5" s="10">
        <v>164100.66</v>
      </c>
      <c r="AD5" s="43">
        <v>2003</v>
      </c>
      <c r="AE5">
        <v>4</v>
      </c>
      <c r="AF5" s="8" t="str">
        <f t="shared" si="0"/>
        <v>000042 RENFE</v>
      </c>
      <c r="AG5" s="5">
        <f t="shared" si="1"/>
        <v>259603.72</v>
      </c>
      <c r="AI5" s="9" t="s">
        <v>47</v>
      </c>
      <c r="AJ5" s="50">
        <v>47406.58</v>
      </c>
      <c r="AK5" s="51">
        <v>66375.11</v>
      </c>
      <c r="AL5" s="51">
        <v>57260</v>
      </c>
      <c r="AM5" s="51">
        <v>102480.3</v>
      </c>
      <c r="AN5" s="51">
        <v>106495.98</v>
      </c>
      <c r="AO5" s="52">
        <v>380017.97</v>
      </c>
      <c r="AR5" s="17" t="s">
        <v>47</v>
      </c>
      <c r="AS5" s="24">
        <v>1</v>
      </c>
      <c r="AT5" s="24">
        <v>1</v>
      </c>
      <c r="AU5" s="24">
        <v>1</v>
      </c>
      <c r="AV5" s="24">
        <v>1</v>
      </c>
      <c r="AW5" s="24">
        <v>1</v>
      </c>
      <c r="AX5" s="24">
        <v>5</v>
      </c>
      <c r="AZ5" s="55" t="s">
        <v>48</v>
      </c>
      <c r="BA5" s="28">
        <f t="shared" ref="BA5:BF5" si="3">BA3/BA4</f>
        <v>86830.118333333332</v>
      </c>
      <c r="BB5" s="28">
        <f t="shared" si="3"/>
        <v>74206.430816326523</v>
      </c>
      <c r="BC5" s="28">
        <f t="shared" si="3"/>
        <v>84842.98344262295</v>
      </c>
      <c r="BD5" s="28">
        <f t="shared" si="3"/>
        <v>91609.710153846128</v>
      </c>
      <c r="BE5" s="28">
        <f t="shared" si="3"/>
        <v>94200.421212121204</v>
      </c>
      <c r="BF5" s="28">
        <f t="shared" si="3"/>
        <v>87032.724487632498</v>
      </c>
    </row>
    <row r="6" spans="1:58" ht="13.8" thickBot="1" x14ac:dyDescent="0.3">
      <c r="A6" s="22"/>
      <c r="B6" s="9" t="s">
        <v>49</v>
      </c>
      <c r="C6" s="6">
        <v>175633.41</v>
      </c>
      <c r="E6" s="22"/>
      <c r="F6" s="9" t="s">
        <v>50</v>
      </c>
      <c r="G6" s="6">
        <v>151075</v>
      </c>
      <c r="I6" s="22"/>
      <c r="J6" s="9" t="s">
        <v>51</v>
      </c>
      <c r="K6" s="6">
        <v>183272.28</v>
      </c>
      <c r="M6" s="22"/>
      <c r="N6" s="9" t="s">
        <v>50</v>
      </c>
      <c r="O6" s="6">
        <v>262419.59999999998</v>
      </c>
      <c r="Q6" s="22"/>
      <c r="R6" s="9" t="s">
        <v>52</v>
      </c>
      <c r="S6" s="6">
        <v>182758</v>
      </c>
      <c r="V6" t="s">
        <v>53</v>
      </c>
      <c r="W6" s="10">
        <v>211854</v>
      </c>
      <c r="Z6" s="10" t="s">
        <v>54</v>
      </c>
      <c r="AA6" s="10">
        <v>159980</v>
      </c>
      <c r="AD6" s="43">
        <v>2003</v>
      </c>
      <c r="AE6">
        <v>5</v>
      </c>
      <c r="AF6" s="8" t="str">
        <f t="shared" si="0"/>
        <v>000373 TECNOCONTROL, S.A.</v>
      </c>
      <c r="AG6" s="5">
        <f t="shared" si="1"/>
        <v>175633.41</v>
      </c>
      <c r="AI6" s="9" t="s">
        <v>35</v>
      </c>
      <c r="AJ6" s="50">
        <v>282700.03999999998</v>
      </c>
      <c r="AK6" s="51">
        <v>88398</v>
      </c>
      <c r="AL6" s="51">
        <v>234861.73</v>
      </c>
      <c r="AM6" s="51">
        <v>289209.24</v>
      </c>
      <c r="AN6" s="51"/>
      <c r="AO6" s="52">
        <v>895169.01</v>
      </c>
      <c r="AR6" s="17" t="s">
        <v>35</v>
      </c>
      <c r="AS6" s="24">
        <v>1</v>
      </c>
      <c r="AT6" s="24">
        <v>1</v>
      </c>
      <c r="AU6" s="24">
        <v>1</v>
      </c>
      <c r="AV6" s="24">
        <v>1</v>
      </c>
      <c r="AW6" s="24"/>
      <c r="AX6" s="24">
        <v>4</v>
      </c>
    </row>
    <row r="7" spans="1:58" x14ac:dyDescent="0.25">
      <c r="A7" s="22"/>
      <c r="B7" s="9" t="s">
        <v>55</v>
      </c>
      <c r="C7" s="6">
        <v>137893.26</v>
      </c>
      <c r="E7" s="22"/>
      <c r="F7" s="9" t="s">
        <v>56</v>
      </c>
      <c r="G7" s="6">
        <v>143235.29999999999</v>
      </c>
      <c r="I7" s="22"/>
      <c r="J7" s="9" t="s">
        <v>57</v>
      </c>
      <c r="K7" s="6">
        <v>178569.60000000001</v>
      </c>
      <c r="M7" s="22"/>
      <c r="N7" s="9" t="s">
        <v>58</v>
      </c>
      <c r="O7" s="6">
        <v>241513.55</v>
      </c>
      <c r="Q7" s="22"/>
      <c r="R7" s="9" t="s">
        <v>59</v>
      </c>
      <c r="S7" s="6">
        <v>176766.16</v>
      </c>
      <c r="V7" t="s">
        <v>60</v>
      </c>
      <c r="W7" s="10">
        <v>141500</v>
      </c>
      <c r="Z7" s="10" t="s">
        <v>61</v>
      </c>
      <c r="AA7" s="10">
        <v>126180</v>
      </c>
      <c r="AD7" s="43">
        <v>2003</v>
      </c>
      <c r="AE7">
        <v>6</v>
      </c>
      <c r="AF7" s="8" t="str">
        <f t="shared" si="0"/>
        <v>000504 ESPELSA</v>
      </c>
      <c r="AG7" s="5">
        <f t="shared" si="1"/>
        <v>137893.26</v>
      </c>
      <c r="AI7" s="9" t="s">
        <v>19</v>
      </c>
      <c r="AJ7" s="50">
        <v>370092.08</v>
      </c>
      <c r="AK7" s="51">
        <v>173929.03</v>
      </c>
      <c r="AL7" s="51"/>
      <c r="AM7" s="51">
        <v>675837.32</v>
      </c>
      <c r="AN7" s="51">
        <v>613491.43999999994</v>
      </c>
      <c r="AO7" s="52">
        <v>1833349.8699999999</v>
      </c>
      <c r="AR7" s="17" t="s">
        <v>19</v>
      </c>
      <c r="AS7" s="24">
        <v>1</v>
      </c>
      <c r="AT7" s="24">
        <v>1</v>
      </c>
      <c r="AU7" s="24"/>
      <c r="AV7" s="24">
        <v>1</v>
      </c>
      <c r="AW7" s="24">
        <v>1</v>
      </c>
      <c r="AX7" s="24">
        <v>4</v>
      </c>
      <c r="AZ7" s="88" t="s">
        <v>62</v>
      </c>
      <c r="BA7" s="88"/>
      <c r="BB7" s="88"/>
      <c r="BC7" s="88"/>
      <c r="BD7" s="88"/>
      <c r="BE7" s="88"/>
    </row>
    <row r="8" spans="1:58" ht="13.8" thickBot="1" x14ac:dyDescent="0.3">
      <c r="A8" s="22"/>
      <c r="B8" s="9" t="s">
        <v>63</v>
      </c>
      <c r="C8" s="6">
        <v>117735</v>
      </c>
      <c r="E8" s="22"/>
      <c r="F8" s="9" t="s">
        <v>64</v>
      </c>
      <c r="G8" s="6">
        <v>138700</v>
      </c>
      <c r="I8" s="22"/>
      <c r="J8" s="9" t="s">
        <v>65</v>
      </c>
      <c r="K8" s="6">
        <v>175557.6</v>
      </c>
      <c r="M8" s="22"/>
      <c r="N8" s="9" t="s">
        <v>51</v>
      </c>
      <c r="O8" s="6">
        <v>232918.1</v>
      </c>
      <c r="Q8" s="22"/>
      <c r="R8" s="9" t="s">
        <v>66</v>
      </c>
      <c r="S8" s="6">
        <v>155227.25</v>
      </c>
      <c r="V8" t="s">
        <v>67</v>
      </c>
      <c r="W8" s="10">
        <v>132110.39999999999</v>
      </c>
      <c r="Z8" s="10" t="s">
        <v>60</v>
      </c>
      <c r="AA8" s="10">
        <v>123220.8</v>
      </c>
      <c r="AD8" s="43">
        <v>2003</v>
      </c>
      <c r="AE8">
        <v>7</v>
      </c>
      <c r="AF8" s="8" t="str">
        <f t="shared" si="0"/>
        <v>000214 ELECTROMONTIEL, S.</v>
      </c>
      <c r="AG8" s="5">
        <f t="shared" si="1"/>
        <v>117735</v>
      </c>
      <c r="AI8" s="9" t="s">
        <v>50</v>
      </c>
      <c r="AJ8" s="50">
        <v>42116</v>
      </c>
      <c r="AK8" s="51">
        <v>151075</v>
      </c>
      <c r="AL8" s="51"/>
      <c r="AM8" s="51">
        <v>262419.59999999998</v>
      </c>
      <c r="AN8" s="51">
        <v>53609</v>
      </c>
      <c r="AO8" s="52">
        <v>509219.6</v>
      </c>
      <c r="AR8" s="17" t="s">
        <v>50</v>
      </c>
      <c r="AS8" s="24">
        <v>1</v>
      </c>
      <c r="AT8" s="24">
        <v>1</v>
      </c>
      <c r="AU8" s="24"/>
      <c r="AV8" s="24">
        <v>1</v>
      </c>
      <c r="AW8" s="24">
        <v>1</v>
      </c>
      <c r="AX8" s="24">
        <v>4</v>
      </c>
      <c r="AZ8" s="89" t="s">
        <v>68</v>
      </c>
      <c r="BA8" s="89" t="s">
        <v>69</v>
      </c>
      <c r="BB8" s="89" t="s">
        <v>70</v>
      </c>
      <c r="BC8" s="89" t="s">
        <v>71</v>
      </c>
      <c r="BD8" s="89" t="s">
        <v>72</v>
      </c>
      <c r="BE8" s="89" t="s">
        <v>73</v>
      </c>
    </row>
    <row r="9" spans="1:58" ht="13.8" thickBot="1" x14ac:dyDescent="0.3">
      <c r="A9" s="22"/>
      <c r="B9" s="9" t="s">
        <v>74</v>
      </c>
      <c r="C9" s="6">
        <v>109984.28</v>
      </c>
      <c r="E9" s="22"/>
      <c r="F9" s="9" t="s">
        <v>74</v>
      </c>
      <c r="G9" s="6">
        <v>117461.67</v>
      </c>
      <c r="I9" s="22"/>
      <c r="J9" s="9" t="s">
        <v>75</v>
      </c>
      <c r="K9" s="6">
        <v>162533.20000000001</v>
      </c>
      <c r="M9" s="22"/>
      <c r="N9" s="9" t="s">
        <v>20</v>
      </c>
      <c r="O9" s="6">
        <v>207673.8</v>
      </c>
      <c r="Q9" s="22"/>
      <c r="R9" s="9" t="s">
        <v>76</v>
      </c>
      <c r="S9" s="6">
        <v>149350.35999999999</v>
      </c>
      <c r="V9" t="s">
        <v>77</v>
      </c>
      <c r="W9" s="10">
        <v>122143</v>
      </c>
      <c r="Z9" s="10" t="s">
        <v>23</v>
      </c>
      <c r="AA9" s="10">
        <v>116915.01000000001</v>
      </c>
      <c r="AD9" s="43">
        <v>2003</v>
      </c>
      <c r="AE9">
        <v>8</v>
      </c>
      <c r="AF9" s="8" t="str">
        <f t="shared" si="0"/>
        <v>000439 GENESETE</v>
      </c>
      <c r="AG9" s="5">
        <f t="shared" si="1"/>
        <v>109984.28</v>
      </c>
      <c r="AI9" s="9" t="s">
        <v>20</v>
      </c>
      <c r="AJ9" s="50"/>
      <c r="AK9" s="51">
        <v>190795</v>
      </c>
      <c r="AL9" s="51">
        <v>78606</v>
      </c>
      <c r="AM9" s="51">
        <v>207673.8</v>
      </c>
      <c r="AN9" s="51"/>
      <c r="AO9" s="52">
        <v>477074.8</v>
      </c>
      <c r="AR9" s="17" t="s">
        <v>20</v>
      </c>
      <c r="AS9" s="24"/>
      <c r="AT9" s="24">
        <v>1</v>
      </c>
      <c r="AU9" s="24">
        <v>1</v>
      </c>
      <c r="AV9" s="24">
        <v>1</v>
      </c>
      <c r="AW9" s="24"/>
      <c r="AX9" s="24">
        <v>3</v>
      </c>
      <c r="AZ9" s="20" t="s">
        <v>78</v>
      </c>
      <c r="BA9" s="56">
        <v>229</v>
      </c>
      <c r="BB9" s="56">
        <v>31</v>
      </c>
      <c r="BC9" s="56">
        <v>17</v>
      </c>
      <c r="BD9" s="56">
        <v>3</v>
      </c>
      <c r="BE9" s="56">
        <v>3</v>
      </c>
    </row>
    <row r="10" spans="1:58" x14ac:dyDescent="0.25">
      <c r="A10" s="22"/>
      <c r="B10" s="9" t="s">
        <v>79</v>
      </c>
      <c r="C10" s="6">
        <v>104614</v>
      </c>
      <c r="E10" s="22"/>
      <c r="F10" s="9" t="s">
        <v>80</v>
      </c>
      <c r="G10" s="6">
        <v>105771</v>
      </c>
      <c r="I10" s="22"/>
      <c r="J10" s="9" t="s">
        <v>81</v>
      </c>
      <c r="K10" s="6">
        <v>160350</v>
      </c>
      <c r="M10" s="22"/>
      <c r="N10" s="9" t="s">
        <v>82</v>
      </c>
      <c r="O10" s="6">
        <v>197437</v>
      </c>
      <c r="Q10" s="22"/>
      <c r="R10" s="9" t="s">
        <v>83</v>
      </c>
      <c r="S10" s="6">
        <v>140591</v>
      </c>
      <c r="V10" t="s">
        <v>84</v>
      </c>
      <c r="W10" s="10">
        <v>100405</v>
      </c>
      <c r="Z10" s="10" t="s">
        <v>85</v>
      </c>
      <c r="AA10" s="10">
        <v>99000</v>
      </c>
      <c r="AD10" s="43">
        <v>2003</v>
      </c>
      <c r="AE10">
        <v>9</v>
      </c>
      <c r="AF10" s="8" t="str">
        <f t="shared" si="0"/>
        <v>000442 Control y Montajes Industriales</v>
      </c>
      <c r="AG10" s="5">
        <f t="shared" si="1"/>
        <v>104614</v>
      </c>
      <c r="AI10" s="9" t="s">
        <v>59</v>
      </c>
      <c r="AJ10" s="50"/>
      <c r="AK10" s="51"/>
      <c r="AL10" s="51">
        <v>83027.899999999994</v>
      </c>
      <c r="AM10" s="51">
        <v>46801.38</v>
      </c>
      <c r="AN10" s="51">
        <v>176766.16</v>
      </c>
      <c r="AO10" s="52">
        <v>306595.44</v>
      </c>
      <c r="AR10" s="17" t="s">
        <v>59</v>
      </c>
      <c r="AS10" s="24"/>
      <c r="AT10" s="24"/>
      <c r="AU10" s="24">
        <v>1</v>
      </c>
      <c r="AV10" s="24">
        <v>1</v>
      </c>
      <c r="AW10" s="24">
        <v>1</v>
      </c>
      <c r="AX10" s="24">
        <v>3</v>
      </c>
    </row>
    <row r="11" spans="1:58" x14ac:dyDescent="0.25">
      <c r="A11" s="22"/>
      <c r="B11" s="9" t="s">
        <v>33</v>
      </c>
      <c r="C11" s="6">
        <v>101229.35</v>
      </c>
      <c r="E11" s="22"/>
      <c r="F11" s="9" t="s">
        <v>86</v>
      </c>
      <c r="G11" s="6">
        <v>99500</v>
      </c>
      <c r="I11" s="22"/>
      <c r="J11" s="9" t="s">
        <v>33</v>
      </c>
      <c r="K11" s="6">
        <v>126146.32</v>
      </c>
      <c r="M11" s="22"/>
      <c r="N11" s="9" t="s">
        <v>87</v>
      </c>
      <c r="O11" s="6">
        <v>191369</v>
      </c>
      <c r="Q11" s="22"/>
      <c r="R11" s="9" t="s">
        <v>88</v>
      </c>
      <c r="S11" s="6">
        <v>138500</v>
      </c>
      <c r="V11" t="s">
        <v>89</v>
      </c>
      <c r="W11" s="10">
        <v>91320</v>
      </c>
      <c r="Z11" s="10" t="s">
        <v>90</v>
      </c>
      <c r="AA11" s="10">
        <v>92952</v>
      </c>
      <c r="AD11" s="43">
        <v>2003</v>
      </c>
      <c r="AE11">
        <v>10</v>
      </c>
      <c r="AF11" s="8" t="str">
        <f t="shared" si="0"/>
        <v>000176 UNION FENOSA DISTRIBUCION S.A.</v>
      </c>
      <c r="AG11" s="5">
        <f t="shared" si="1"/>
        <v>101229.35</v>
      </c>
      <c r="AI11" s="9" t="s">
        <v>28</v>
      </c>
      <c r="AJ11" s="50"/>
      <c r="AK11" s="51">
        <v>174454.13</v>
      </c>
      <c r="AL11" s="51">
        <v>38260.339999999997</v>
      </c>
      <c r="AM11" s="51">
        <v>121549.99</v>
      </c>
      <c r="AN11" s="51"/>
      <c r="AO11" s="52">
        <v>334264.46000000002</v>
      </c>
      <c r="AR11" s="17" t="s">
        <v>28</v>
      </c>
      <c r="AS11" s="24"/>
      <c r="AT11" s="24">
        <v>1</v>
      </c>
      <c r="AU11" s="24">
        <v>1</v>
      </c>
      <c r="AV11" s="24">
        <v>1</v>
      </c>
      <c r="AW11" s="24"/>
      <c r="AX11" s="24">
        <v>3</v>
      </c>
    </row>
    <row r="12" spans="1:58" x14ac:dyDescent="0.25">
      <c r="A12" s="22"/>
      <c r="B12" s="9" t="s">
        <v>91</v>
      </c>
      <c r="C12" s="6">
        <v>99491.74</v>
      </c>
      <c r="E12" s="22"/>
      <c r="F12" s="9" t="s">
        <v>92</v>
      </c>
      <c r="G12" s="6">
        <v>99308.83</v>
      </c>
      <c r="I12" s="22"/>
      <c r="J12" s="9" t="s">
        <v>39</v>
      </c>
      <c r="K12" s="6">
        <v>111425</v>
      </c>
      <c r="M12" s="22"/>
      <c r="N12" s="9" t="s">
        <v>79</v>
      </c>
      <c r="O12" s="6">
        <v>170713.78</v>
      </c>
      <c r="Q12" s="22"/>
      <c r="R12" s="9" t="s">
        <v>33</v>
      </c>
      <c r="S12" s="6">
        <v>138067.26</v>
      </c>
      <c r="V12" t="s">
        <v>93</v>
      </c>
      <c r="W12" s="10">
        <v>86118.41</v>
      </c>
      <c r="Z12" s="10" t="s">
        <v>94</v>
      </c>
      <c r="AA12" s="10">
        <v>92170</v>
      </c>
      <c r="AD12" s="43">
        <v>2003</v>
      </c>
      <c r="AE12">
        <v>11</v>
      </c>
      <c r="AF12" s="8" t="str">
        <f t="shared" si="0"/>
        <v>000056 I.E. HNOS. LUIS RO</v>
      </c>
      <c r="AG12" s="5">
        <f t="shared" si="1"/>
        <v>99491.74</v>
      </c>
      <c r="AI12" s="9" t="s">
        <v>58</v>
      </c>
      <c r="AJ12" s="50"/>
      <c r="AK12" s="51"/>
      <c r="AL12" s="51">
        <v>34500</v>
      </c>
      <c r="AM12" s="51">
        <v>241513.55</v>
      </c>
      <c r="AN12" s="51">
        <v>96200</v>
      </c>
      <c r="AO12" s="52">
        <v>372213.55</v>
      </c>
      <c r="AR12" s="17" t="s">
        <v>58</v>
      </c>
      <c r="AS12" s="24"/>
      <c r="AT12" s="24"/>
      <c r="AU12" s="24">
        <v>1</v>
      </c>
      <c r="AV12" s="24">
        <v>1</v>
      </c>
      <c r="AW12" s="24">
        <v>1</v>
      </c>
      <c r="AX12" s="24">
        <v>3</v>
      </c>
    </row>
    <row r="13" spans="1:58" x14ac:dyDescent="0.25">
      <c r="A13" s="22"/>
      <c r="B13" s="9" t="s">
        <v>95</v>
      </c>
      <c r="C13" s="6">
        <v>95792.07</v>
      </c>
      <c r="E13" s="22"/>
      <c r="F13" s="9" t="s">
        <v>96</v>
      </c>
      <c r="G13" s="6">
        <v>90812</v>
      </c>
      <c r="I13" s="22"/>
      <c r="J13" s="9" t="s">
        <v>97</v>
      </c>
      <c r="K13" s="6">
        <v>94556.5</v>
      </c>
      <c r="M13" s="22"/>
      <c r="N13" s="9" t="s">
        <v>39</v>
      </c>
      <c r="O13" s="6">
        <v>149882.5</v>
      </c>
      <c r="Q13" s="22"/>
      <c r="R13" s="9" t="s">
        <v>98</v>
      </c>
      <c r="S13" s="6">
        <v>135210</v>
      </c>
      <c r="V13" t="s">
        <v>99</v>
      </c>
      <c r="W13" s="10">
        <v>81350</v>
      </c>
      <c r="Z13" s="10" t="s">
        <v>100</v>
      </c>
      <c r="AA13" s="10">
        <v>88912.47</v>
      </c>
      <c r="AD13" s="43">
        <v>2003</v>
      </c>
      <c r="AE13">
        <v>12</v>
      </c>
      <c r="AF13" s="8" t="str">
        <f t="shared" si="0"/>
        <v>000169 AUXINAVAL-PATOURO,</v>
      </c>
      <c r="AG13" s="5">
        <f t="shared" si="1"/>
        <v>95792.07</v>
      </c>
      <c r="AI13" s="9" t="s">
        <v>91</v>
      </c>
      <c r="AJ13" s="50">
        <v>99491.74</v>
      </c>
      <c r="AK13" s="51"/>
      <c r="AL13" s="51">
        <v>93814.36</v>
      </c>
      <c r="AM13" s="51"/>
      <c r="AN13" s="51">
        <v>54686.44</v>
      </c>
      <c r="AO13" s="52">
        <v>247992.54</v>
      </c>
      <c r="AR13" s="17" t="s">
        <v>91</v>
      </c>
      <c r="AS13" s="24">
        <v>1</v>
      </c>
      <c r="AT13" s="24"/>
      <c r="AU13" s="24">
        <v>1</v>
      </c>
      <c r="AV13" s="24"/>
      <c r="AW13" s="24">
        <v>1</v>
      </c>
      <c r="AX13" s="24">
        <v>3</v>
      </c>
    </row>
    <row r="14" spans="1:58" x14ac:dyDescent="0.25">
      <c r="A14" s="22"/>
      <c r="B14" s="9" t="s">
        <v>42</v>
      </c>
      <c r="C14" s="6">
        <v>90805.03</v>
      </c>
      <c r="E14" s="22"/>
      <c r="F14" s="9" t="s">
        <v>35</v>
      </c>
      <c r="G14" s="6">
        <v>88398</v>
      </c>
      <c r="I14" s="22"/>
      <c r="J14" s="9" t="s">
        <v>91</v>
      </c>
      <c r="K14" s="6">
        <v>93814.36</v>
      </c>
      <c r="M14" s="22"/>
      <c r="N14" s="9" t="s">
        <v>28</v>
      </c>
      <c r="O14" s="6">
        <v>121549.99</v>
      </c>
      <c r="Q14" s="22"/>
      <c r="R14" s="9" t="s">
        <v>101</v>
      </c>
      <c r="S14" s="6">
        <v>132840</v>
      </c>
      <c r="V14" t="s">
        <v>46</v>
      </c>
      <c r="W14" s="10">
        <v>79023.25</v>
      </c>
      <c r="Z14" s="10" t="s">
        <v>102</v>
      </c>
      <c r="AA14" s="10">
        <v>86895.360000000001</v>
      </c>
      <c r="AD14" s="43">
        <v>2003</v>
      </c>
      <c r="AE14">
        <v>13</v>
      </c>
      <c r="AF14" s="8" t="str">
        <f t="shared" si="0"/>
        <v>000198 MONTAJES REYME, S.</v>
      </c>
      <c r="AG14" s="5">
        <f t="shared" si="1"/>
        <v>90805.03</v>
      </c>
      <c r="AI14" s="9" t="s">
        <v>44</v>
      </c>
      <c r="AJ14" s="50">
        <v>62600</v>
      </c>
      <c r="AK14" s="51"/>
      <c r="AL14" s="51">
        <v>61685.83</v>
      </c>
      <c r="AM14" s="51"/>
      <c r="AN14" s="51">
        <v>258825.16</v>
      </c>
      <c r="AO14" s="52">
        <v>383110.99</v>
      </c>
      <c r="AR14" s="17" t="s">
        <v>44</v>
      </c>
      <c r="AS14" s="24">
        <v>1</v>
      </c>
      <c r="AT14" s="24"/>
      <c r="AU14" s="24">
        <v>1</v>
      </c>
      <c r="AV14" s="24"/>
      <c r="AW14" s="24">
        <v>1</v>
      </c>
      <c r="AX14" s="24">
        <v>3</v>
      </c>
    </row>
    <row r="15" spans="1:58" x14ac:dyDescent="0.25">
      <c r="A15" s="22"/>
      <c r="B15" s="9" t="s">
        <v>103</v>
      </c>
      <c r="C15" s="6">
        <v>89236</v>
      </c>
      <c r="E15" s="22"/>
      <c r="F15" s="9" t="s">
        <v>104</v>
      </c>
      <c r="G15" s="6">
        <v>88176</v>
      </c>
      <c r="I15" s="22"/>
      <c r="J15" s="9" t="s">
        <v>105</v>
      </c>
      <c r="K15" s="6">
        <v>83286.350000000006</v>
      </c>
      <c r="M15" s="22"/>
      <c r="N15" s="9" t="s">
        <v>106</v>
      </c>
      <c r="O15" s="6">
        <v>115784</v>
      </c>
      <c r="Q15" s="22"/>
      <c r="R15" s="9" t="s">
        <v>107</v>
      </c>
      <c r="S15" s="6">
        <v>109470</v>
      </c>
      <c r="V15" t="s">
        <v>108</v>
      </c>
      <c r="W15" s="10">
        <v>73442.350000000006</v>
      </c>
      <c r="Z15" s="10" t="s">
        <v>109</v>
      </c>
      <c r="AA15" s="10">
        <v>85117.5</v>
      </c>
      <c r="AD15" s="43">
        <v>2003</v>
      </c>
      <c r="AE15">
        <v>14</v>
      </c>
      <c r="AF15" s="8" t="str">
        <f t="shared" si="0"/>
        <v>000190 SOLUZIONA TELECOMU</v>
      </c>
      <c r="AG15" s="5">
        <f t="shared" si="1"/>
        <v>89236</v>
      </c>
      <c r="AI15" s="9" t="s">
        <v>74</v>
      </c>
      <c r="AJ15" s="50">
        <v>109984.28</v>
      </c>
      <c r="AK15" s="51">
        <v>117461.67</v>
      </c>
      <c r="AL15" s="51">
        <v>41939.42</v>
      </c>
      <c r="AM15" s="51"/>
      <c r="AN15" s="51"/>
      <c r="AO15" s="52">
        <v>269385.37</v>
      </c>
      <c r="AR15" s="17" t="s">
        <v>74</v>
      </c>
      <c r="AS15" s="24">
        <v>1</v>
      </c>
      <c r="AT15" s="24">
        <v>1</v>
      </c>
      <c r="AU15" s="24">
        <v>1</v>
      </c>
      <c r="AV15" s="24"/>
      <c r="AW15" s="24"/>
      <c r="AX15" s="24">
        <v>3</v>
      </c>
    </row>
    <row r="16" spans="1:58" x14ac:dyDescent="0.25">
      <c r="A16" s="22"/>
      <c r="B16" s="9" t="s">
        <v>110</v>
      </c>
      <c r="C16" s="6">
        <v>82880</v>
      </c>
      <c r="E16" s="22"/>
      <c r="F16" s="9" t="s">
        <v>111</v>
      </c>
      <c r="G16" s="6">
        <v>79298</v>
      </c>
      <c r="I16" s="22"/>
      <c r="J16" s="9" t="s">
        <v>59</v>
      </c>
      <c r="K16" s="6">
        <v>83027.899999999994</v>
      </c>
      <c r="M16" s="22"/>
      <c r="N16" s="9" t="s">
        <v>112</v>
      </c>
      <c r="O16" s="6">
        <v>105000</v>
      </c>
      <c r="Q16" s="22"/>
      <c r="R16" s="9" t="s">
        <v>113</v>
      </c>
      <c r="S16" s="6">
        <v>108960</v>
      </c>
      <c r="V16" t="s">
        <v>114</v>
      </c>
      <c r="W16" s="10">
        <v>72248.5</v>
      </c>
      <c r="Z16" s="10" t="s">
        <v>115</v>
      </c>
      <c r="AA16" s="10">
        <v>81700</v>
      </c>
      <c r="AD16" s="43">
        <v>2003</v>
      </c>
      <c r="AE16">
        <v>15</v>
      </c>
      <c r="AF16" s="8" t="str">
        <f t="shared" si="0"/>
        <v>000520 Altair aplicacione</v>
      </c>
      <c r="AG16" s="5">
        <f t="shared" si="1"/>
        <v>82880</v>
      </c>
      <c r="AI16" s="9" t="s">
        <v>79</v>
      </c>
      <c r="AJ16" s="50">
        <v>104614</v>
      </c>
      <c r="AK16" s="51"/>
      <c r="AL16" s="51">
        <v>48194.38</v>
      </c>
      <c r="AM16" s="51">
        <v>170713.78</v>
      </c>
      <c r="AN16" s="51"/>
      <c r="AO16" s="52">
        <v>323522.16000000003</v>
      </c>
      <c r="AR16" s="17" t="s">
        <v>79</v>
      </c>
      <c r="AS16" s="24">
        <v>1</v>
      </c>
      <c r="AT16" s="24"/>
      <c r="AU16" s="24">
        <v>1</v>
      </c>
      <c r="AV16" s="24">
        <v>1</v>
      </c>
      <c r="AW16" s="24"/>
      <c r="AX16" s="24">
        <v>3</v>
      </c>
    </row>
    <row r="17" spans="1:50" x14ac:dyDescent="0.25">
      <c r="A17" s="22"/>
      <c r="B17" s="9" t="s">
        <v>116</v>
      </c>
      <c r="C17" s="6">
        <v>79614</v>
      </c>
      <c r="E17" s="22"/>
      <c r="F17" s="9" t="s">
        <v>27</v>
      </c>
      <c r="G17" s="6">
        <v>77340</v>
      </c>
      <c r="I17" s="22"/>
      <c r="J17" s="9" t="s">
        <v>117</v>
      </c>
      <c r="K17" s="6">
        <v>78873.259999999995</v>
      </c>
      <c r="M17" s="22"/>
      <c r="N17" s="9" t="s">
        <v>47</v>
      </c>
      <c r="O17" s="6">
        <v>102480.3</v>
      </c>
      <c r="Q17" s="22"/>
      <c r="R17" s="9" t="s">
        <v>47</v>
      </c>
      <c r="S17" s="6">
        <v>106495.98</v>
      </c>
      <c r="V17" t="s">
        <v>118</v>
      </c>
      <c r="W17" s="10">
        <v>72234.66</v>
      </c>
      <c r="Z17" s="10" t="s">
        <v>119</v>
      </c>
      <c r="AA17" s="10">
        <v>74919.540000000008</v>
      </c>
      <c r="AD17" s="43">
        <v>2003</v>
      </c>
      <c r="AE17">
        <v>16</v>
      </c>
      <c r="AF17" s="8" t="str">
        <f t="shared" si="0"/>
        <v>000471 ESPELSA    CANARIA</v>
      </c>
      <c r="AG17" s="5">
        <f t="shared" si="1"/>
        <v>79614</v>
      </c>
      <c r="AI17" s="9" t="s">
        <v>27</v>
      </c>
      <c r="AJ17" s="50">
        <v>323324.11</v>
      </c>
      <c r="AK17" s="51">
        <v>77340</v>
      </c>
      <c r="AL17" s="51">
        <v>36229</v>
      </c>
      <c r="AM17" s="51"/>
      <c r="AN17" s="51"/>
      <c r="AO17" s="52">
        <v>436893.11</v>
      </c>
      <c r="AR17" s="17" t="s">
        <v>27</v>
      </c>
      <c r="AS17" s="24">
        <v>1</v>
      </c>
      <c r="AT17" s="24">
        <v>1</v>
      </c>
      <c r="AU17" s="24">
        <v>1</v>
      </c>
      <c r="AV17" s="24"/>
      <c r="AW17" s="24"/>
      <c r="AX17" s="24">
        <v>3</v>
      </c>
    </row>
    <row r="18" spans="1:50" x14ac:dyDescent="0.25">
      <c r="A18" s="22"/>
      <c r="B18" s="9" t="s">
        <v>120</v>
      </c>
      <c r="C18" s="6">
        <v>77411</v>
      </c>
      <c r="F18" s="9" t="s">
        <v>121</v>
      </c>
      <c r="G18" s="6">
        <v>76318</v>
      </c>
      <c r="I18" s="22"/>
      <c r="J18" s="9" t="s">
        <v>20</v>
      </c>
      <c r="K18" s="6">
        <v>78606</v>
      </c>
      <c r="M18" s="22"/>
      <c r="N18" s="9" t="s">
        <v>122</v>
      </c>
      <c r="O18" s="6">
        <v>97250</v>
      </c>
      <c r="Q18" s="22"/>
      <c r="R18" s="9" t="s">
        <v>123</v>
      </c>
      <c r="S18" s="6">
        <v>101880</v>
      </c>
      <c r="V18" t="s">
        <v>124</v>
      </c>
      <c r="W18" s="10">
        <v>69811.650000000009</v>
      </c>
      <c r="Z18" s="10" t="s">
        <v>125</v>
      </c>
      <c r="AA18" s="10">
        <v>71643.39</v>
      </c>
      <c r="AD18" s="43">
        <v>2003</v>
      </c>
      <c r="AE18">
        <v>17</v>
      </c>
      <c r="AF18" s="8" t="str">
        <f t="shared" si="0"/>
        <v>000267 CALCULOS DE INGENIERIA</v>
      </c>
      <c r="AG18" s="5">
        <f t="shared" si="1"/>
        <v>77411</v>
      </c>
      <c r="AI18" s="9" t="s">
        <v>76</v>
      </c>
      <c r="AJ18" s="50">
        <v>49093</v>
      </c>
      <c r="AK18" s="51"/>
      <c r="AL18" s="51"/>
      <c r="AM18" s="51">
        <v>35000</v>
      </c>
      <c r="AN18" s="51">
        <v>149350.35999999999</v>
      </c>
      <c r="AO18" s="52">
        <v>233443.36</v>
      </c>
      <c r="AR18" s="17" t="s">
        <v>76</v>
      </c>
      <c r="AS18" s="24">
        <v>1</v>
      </c>
      <c r="AT18" s="24"/>
      <c r="AU18" s="24"/>
      <c r="AV18" s="24">
        <v>1</v>
      </c>
      <c r="AW18" s="24">
        <v>1</v>
      </c>
      <c r="AX18" s="24">
        <v>3</v>
      </c>
    </row>
    <row r="19" spans="1:50" x14ac:dyDescent="0.25">
      <c r="A19" s="22"/>
      <c r="B19" s="9" t="s">
        <v>126</v>
      </c>
      <c r="C19" s="6">
        <v>68915.62</v>
      </c>
      <c r="E19" s="22"/>
      <c r="F19" s="9" t="s">
        <v>127</v>
      </c>
      <c r="G19" s="6">
        <v>75781</v>
      </c>
      <c r="I19" s="22"/>
      <c r="J19" s="9" t="s">
        <v>128</v>
      </c>
      <c r="K19" s="6">
        <v>74500</v>
      </c>
      <c r="M19" s="22"/>
      <c r="N19" s="9" t="s">
        <v>129</v>
      </c>
      <c r="O19" s="6">
        <v>82500</v>
      </c>
      <c r="Q19" s="22"/>
      <c r="R19" s="9" t="s">
        <v>130</v>
      </c>
      <c r="S19" s="6">
        <v>97380.38</v>
      </c>
      <c r="V19" t="s">
        <v>131</v>
      </c>
      <c r="W19" s="10">
        <v>68500</v>
      </c>
      <c r="Z19" s="10" t="s">
        <v>132</v>
      </c>
      <c r="AA19" s="10">
        <v>66400</v>
      </c>
      <c r="AD19" s="43">
        <v>2003</v>
      </c>
      <c r="AE19">
        <v>18</v>
      </c>
      <c r="AF19" s="8" t="str">
        <f t="shared" si="0"/>
        <v>000346 JOLUARBLAN, S.L.</v>
      </c>
      <c r="AG19" s="5">
        <f t="shared" si="1"/>
        <v>68915.62</v>
      </c>
      <c r="AI19" s="9" t="s">
        <v>96</v>
      </c>
      <c r="AJ19" s="50"/>
      <c r="AK19" s="51">
        <v>90812</v>
      </c>
      <c r="AL19" s="51">
        <v>66189.55</v>
      </c>
      <c r="AM19" s="51">
        <v>25199</v>
      </c>
      <c r="AN19" s="51"/>
      <c r="AO19" s="52">
        <v>182200.55</v>
      </c>
      <c r="AR19" s="17" t="s">
        <v>96</v>
      </c>
      <c r="AS19" s="24"/>
      <c r="AT19" s="24">
        <v>1</v>
      </c>
      <c r="AU19" s="24">
        <v>1</v>
      </c>
      <c r="AV19" s="24">
        <v>1</v>
      </c>
      <c r="AW19" s="24"/>
      <c r="AX19" s="24">
        <v>3</v>
      </c>
    </row>
    <row r="20" spans="1:50" x14ac:dyDescent="0.25">
      <c r="A20" s="22"/>
      <c r="B20" s="9" t="s">
        <v>44</v>
      </c>
      <c r="C20" s="6">
        <v>62600</v>
      </c>
      <c r="E20" s="22"/>
      <c r="F20" s="9" t="s">
        <v>33</v>
      </c>
      <c r="G20" s="6">
        <v>73129.289999999994</v>
      </c>
      <c r="I20" s="22"/>
      <c r="J20" s="9" t="s">
        <v>133</v>
      </c>
      <c r="K20" s="6">
        <v>71200</v>
      </c>
      <c r="M20" s="22"/>
      <c r="N20" s="9" t="s">
        <v>22</v>
      </c>
      <c r="O20" s="6">
        <v>78961.460000000006</v>
      </c>
      <c r="Q20" s="22"/>
      <c r="R20" s="9" t="s">
        <v>58</v>
      </c>
      <c r="S20" s="6">
        <v>96200</v>
      </c>
      <c r="V20" t="s">
        <v>132</v>
      </c>
      <c r="W20" s="10">
        <v>67900</v>
      </c>
      <c r="Z20" s="10" t="s">
        <v>134</v>
      </c>
      <c r="AA20" s="10">
        <v>64350.82</v>
      </c>
      <c r="AD20" s="43">
        <v>2003</v>
      </c>
      <c r="AE20">
        <v>19</v>
      </c>
      <c r="AF20" s="8" t="str">
        <f t="shared" si="0"/>
        <v>000530 MAROSAN, S.A.</v>
      </c>
      <c r="AG20" s="5">
        <f t="shared" si="1"/>
        <v>62600</v>
      </c>
      <c r="AI20" s="9" t="s">
        <v>135</v>
      </c>
      <c r="AJ20" s="50"/>
      <c r="AK20" s="51"/>
      <c r="AL20" s="51">
        <v>30000</v>
      </c>
      <c r="AM20" s="51">
        <v>72305</v>
      </c>
      <c r="AN20" s="51">
        <v>70100</v>
      </c>
      <c r="AO20" s="52">
        <v>172405</v>
      </c>
      <c r="AR20" s="17" t="s">
        <v>135</v>
      </c>
      <c r="AS20" s="24"/>
      <c r="AT20" s="24"/>
      <c r="AU20" s="24">
        <v>1</v>
      </c>
      <c r="AV20" s="24">
        <v>1</v>
      </c>
      <c r="AW20" s="24">
        <v>1</v>
      </c>
      <c r="AX20" s="24">
        <v>3</v>
      </c>
    </row>
    <row r="21" spans="1:50" x14ac:dyDescent="0.25">
      <c r="A21" s="22" t="s">
        <v>2</v>
      </c>
      <c r="B21" s="9" t="s">
        <v>136</v>
      </c>
      <c r="C21" s="6">
        <v>56838.84</v>
      </c>
      <c r="E21" s="22" t="s">
        <v>3</v>
      </c>
      <c r="F21" s="9" t="s">
        <v>137</v>
      </c>
      <c r="G21" s="6">
        <v>72700.850000000006</v>
      </c>
      <c r="I21" s="22" t="s">
        <v>4</v>
      </c>
      <c r="J21" s="9" t="s">
        <v>138</v>
      </c>
      <c r="K21" s="6">
        <v>70730</v>
      </c>
      <c r="M21" s="22" t="s">
        <v>5</v>
      </c>
      <c r="N21" s="9" t="s">
        <v>135</v>
      </c>
      <c r="O21" s="6">
        <v>72305</v>
      </c>
      <c r="Q21" s="22" t="s">
        <v>6</v>
      </c>
      <c r="R21" s="9" t="s">
        <v>139</v>
      </c>
      <c r="S21" s="6">
        <v>91454</v>
      </c>
      <c r="V21" t="s">
        <v>140</v>
      </c>
      <c r="W21" s="10">
        <v>67291</v>
      </c>
      <c r="Z21" s="10" t="s">
        <v>141</v>
      </c>
      <c r="AA21" s="10">
        <v>62880</v>
      </c>
      <c r="AD21" s="43">
        <v>2003</v>
      </c>
      <c r="AE21">
        <v>20</v>
      </c>
      <c r="AF21" s="8" t="str">
        <f t="shared" si="0"/>
        <v>000004 KRUG NAVAL, S.A.L.</v>
      </c>
      <c r="AG21" s="5">
        <f t="shared" si="1"/>
        <v>56838.84</v>
      </c>
      <c r="AI21" s="9" t="s">
        <v>95</v>
      </c>
      <c r="AJ21" s="50">
        <v>95792.07</v>
      </c>
      <c r="AK21" s="51">
        <v>37281.54</v>
      </c>
      <c r="AL21" s="51"/>
      <c r="AM21" s="51">
        <v>25398.29</v>
      </c>
      <c r="AN21" s="51"/>
      <c r="AO21" s="52">
        <v>158471.90000000002</v>
      </c>
      <c r="AR21" s="17" t="s">
        <v>95</v>
      </c>
      <c r="AS21" s="24">
        <v>1</v>
      </c>
      <c r="AT21" s="24">
        <v>1</v>
      </c>
      <c r="AU21" s="24"/>
      <c r="AV21" s="24">
        <v>1</v>
      </c>
      <c r="AW21" s="24"/>
      <c r="AX21" s="24">
        <v>3</v>
      </c>
    </row>
    <row r="22" spans="1:50" x14ac:dyDescent="0.25">
      <c r="A22" s="22"/>
      <c r="B22" s="9" t="s">
        <v>142</v>
      </c>
      <c r="C22" s="6">
        <v>53990</v>
      </c>
      <c r="E22" s="22"/>
      <c r="F22" s="9" t="s">
        <v>143</v>
      </c>
      <c r="G22" s="6">
        <v>69704</v>
      </c>
      <c r="I22" s="22"/>
      <c r="J22" s="9" t="s">
        <v>144</v>
      </c>
      <c r="K22" s="6">
        <v>69700</v>
      </c>
      <c r="M22" s="22"/>
      <c r="N22" s="9" t="s">
        <v>145</v>
      </c>
      <c r="O22" s="6">
        <v>71775.899999999994</v>
      </c>
      <c r="Q22" s="22"/>
      <c r="R22" s="9" t="s">
        <v>145</v>
      </c>
      <c r="S22" s="6">
        <v>88797.51</v>
      </c>
      <c r="V22" t="s">
        <v>146</v>
      </c>
      <c r="W22" s="10">
        <v>67050.22</v>
      </c>
      <c r="Z22" s="10" t="s">
        <v>147</v>
      </c>
      <c r="AA22" s="10">
        <v>60000</v>
      </c>
      <c r="AD22" s="43">
        <v>2003</v>
      </c>
      <c r="AE22">
        <v>21</v>
      </c>
      <c r="AF22" s="8" t="str">
        <f t="shared" si="0"/>
        <v>000470 INSTALACIONES ELEC</v>
      </c>
      <c r="AG22" s="5">
        <f t="shared" si="1"/>
        <v>53990</v>
      </c>
      <c r="AI22" s="9" t="s">
        <v>136</v>
      </c>
      <c r="AJ22" s="50">
        <v>56838.84</v>
      </c>
      <c r="AK22" s="51">
        <v>61928.07</v>
      </c>
      <c r="AL22" s="51">
        <v>38702.550000000003</v>
      </c>
      <c r="AM22" s="51"/>
      <c r="AN22" s="51"/>
      <c r="AO22" s="52">
        <v>157469.46000000002</v>
      </c>
      <c r="AR22" s="17" t="s">
        <v>136</v>
      </c>
      <c r="AS22" s="24">
        <v>1</v>
      </c>
      <c r="AT22" s="24">
        <v>1</v>
      </c>
      <c r="AU22" s="24">
        <v>1</v>
      </c>
      <c r="AV22" s="24"/>
      <c r="AW22" s="24"/>
      <c r="AX22" s="24">
        <v>3</v>
      </c>
    </row>
    <row r="23" spans="1:50" x14ac:dyDescent="0.25">
      <c r="A23" s="22"/>
      <c r="B23" s="9" t="s">
        <v>148</v>
      </c>
      <c r="C23" s="6">
        <v>53341</v>
      </c>
      <c r="E23" s="22"/>
      <c r="F23" s="9" t="s">
        <v>149</v>
      </c>
      <c r="G23" s="6">
        <v>68502.759999999995</v>
      </c>
      <c r="I23" s="22"/>
      <c r="J23" s="9" t="s">
        <v>96</v>
      </c>
      <c r="K23" s="6">
        <v>66189.55</v>
      </c>
      <c r="M23" s="22"/>
      <c r="N23" s="9" t="s">
        <v>150</v>
      </c>
      <c r="O23" s="6">
        <v>67963.5</v>
      </c>
      <c r="Q23" s="22"/>
      <c r="R23" s="9" t="s">
        <v>151</v>
      </c>
      <c r="S23" s="6">
        <v>75889.960000000006</v>
      </c>
      <c r="V23" t="s">
        <v>152</v>
      </c>
      <c r="W23" s="10">
        <v>61755</v>
      </c>
      <c r="Z23" s="10" t="s">
        <v>153</v>
      </c>
      <c r="AA23" s="10">
        <v>55850</v>
      </c>
      <c r="AD23" s="43">
        <v>2003</v>
      </c>
      <c r="AE23">
        <v>22</v>
      </c>
      <c r="AF23" s="8" t="str">
        <f t="shared" si="0"/>
        <v>000468 FUERZAS AEREAS AME</v>
      </c>
      <c r="AG23" s="5">
        <f t="shared" si="1"/>
        <v>53341</v>
      </c>
      <c r="AI23" s="9" t="s">
        <v>154</v>
      </c>
      <c r="AJ23" s="50">
        <v>41268</v>
      </c>
      <c r="AK23" s="51"/>
      <c r="AL23" s="51"/>
      <c r="AM23" s="51">
        <v>33817.4</v>
      </c>
      <c r="AN23" s="51">
        <v>67634.14</v>
      </c>
      <c r="AO23" s="52">
        <v>142719.53999999998</v>
      </c>
      <c r="AR23" s="17" t="s">
        <v>154</v>
      </c>
      <c r="AS23" s="24">
        <v>1</v>
      </c>
      <c r="AT23" s="24"/>
      <c r="AU23" s="24"/>
      <c r="AV23" s="24">
        <v>1</v>
      </c>
      <c r="AW23" s="24">
        <v>1</v>
      </c>
      <c r="AX23" s="24">
        <v>3</v>
      </c>
    </row>
    <row r="24" spans="1:50" x14ac:dyDescent="0.25">
      <c r="A24" s="22"/>
      <c r="B24" s="9" t="s">
        <v>155</v>
      </c>
      <c r="C24" s="6">
        <v>50556.3</v>
      </c>
      <c r="E24" s="22"/>
      <c r="F24" s="9" t="s">
        <v>47</v>
      </c>
      <c r="G24" s="6">
        <v>66375.11</v>
      </c>
      <c r="I24" s="22"/>
      <c r="J24" s="9" t="s">
        <v>156</v>
      </c>
      <c r="K24" s="6">
        <v>65000</v>
      </c>
      <c r="M24" s="22"/>
      <c r="N24" s="9" t="s">
        <v>157</v>
      </c>
      <c r="O24" s="6">
        <v>65145</v>
      </c>
      <c r="Q24" s="22"/>
      <c r="R24" s="9" t="s">
        <v>135</v>
      </c>
      <c r="S24" s="6">
        <v>70100</v>
      </c>
      <c r="V24" t="s">
        <v>158</v>
      </c>
      <c r="W24" s="10">
        <v>58735</v>
      </c>
      <c r="Z24" s="10" t="s">
        <v>159</v>
      </c>
      <c r="AA24" s="10">
        <v>52100</v>
      </c>
      <c r="AD24" s="43">
        <v>2003</v>
      </c>
      <c r="AE24">
        <v>23</v>
      </c>
      <c r="AF24" s="8" t="str">
        <f t="shared" si="0"/>
        <v xml:space="preserve">000529 GERARDO DE LUCAS, </v>
      </c>
      <c r="AG24" s="5">
        <f t="shared" si="1"/>
        <v>50556.3</v>
      </c>
      <c r="AI24" s="9" t="s">
        <v>160</v>
      </c>
      <c r="AJ24" s="50">
        <v>29208.3</v>
      </c>
      <c r="AK24" s="51"/>
      <c r="AL24" s="51"/>
      <c r="AM24" s="51">
        <v>25185</v>
      </c>
      <c r="AN24" s="51">
        <v>30540.62</v>
      </c>
      <c r="AO24" s="52">
        <v>84933.92</v>
      </c>
      <c r="AR24" s="17" t="s">
        <v>160</v>
      </c>
      <c r="AS24" s="24">
        <v>1</v>
      </c>
      <c r="AT24" s="24"/>
      <c r="AU24" s="24"/>
      <c r="AV24" s="24">
        <v>1</v>
      </c>
      <c r="AW24" s="24">
        <v>1</v>
      </c>
      <c r="AX24" s="24">
        <v>3</v>
      </c>
    </row>
    <row r="25" spans="1:50" x14ac:dyDescent="0.25">
      <c r="A25" s="22"/>
      <c r="B25" s="9" t="s">
        <v>76</v>
      </c>
      <c r="C25" s="6">
        <v>49093</v>
      </c>
      <c r="E25" s="22"/>
      <c r="F25" s="9" t="s">
        <v>161</v>
      </c>
      <c r="G25" s="6">
        <v>64847</v>
      </c>
      <c r="I25" s="22"/>
      <c r="J25" s="9" t="s">
        <v>162</v>
      </c>
      <c r="K25" s="6">
        <v>64500</v>
      </c>
      <c r="M25" s="22"/>
      <c r="N25" s="9" t="s">
        <v>163</v>
      </c>
      <c r="O25" s="6">
        <v>64860.17</v>
      </c>
      <c r="Q25" s="22"/>
      <c r="R25" s="9" t="s">
        <v>164</v>
      </c>
      <c r="S25" s="6">
        <v>67900</v>
      </c>
      <c r="V25" t="s">
        <v>165</v>
      </c>
      <c r="W25" s="10">
        <v>57225</v>
      </c>
      <c r="Z25" s="10" t="s">
        <v>166</v>
      </c>
      <c r="AA25" s="10">
        <v>51000</v>
      </c>
      <c r="AD25" s="43">
        <v>2003</v>
      </c>
      <c r="AE25">
        <v>24</v>
      </c>
      <c r="AF25" s="8" t="str">
        <f t="shared" si="0"/>
        <v xml:space="preserve">000355 SAMPOL INGENIERIA </v>
      </c>
      <c r="AG25" s="5">
        <f t="shared" si="1"/>
        <v>49093</v>
      </c>
      <c r="AI25" s="9" t="s">
        <v>167</v>
      </c>
      <c r="AJ25" s="50"/>
      <c r="AK25" s="51"/>
      <c r="AL25" s="51">
        <v>33600</v>
      </c>
      <c r="AM25" s="51">
        <v>32190.1</v>
      </c>
      <c r="AN25" s="51">
        <v>59223</v>
      </c>
      <c r="AO25" s="52">
        <v>125013.1</v>
      </c>
      <c r="AR25" s="17" t="s">
        <v>167</v>
      </c>
      <c r="AS25" s="24"/>
      <c r="AT25" s="24"/>
      <c r="AU25" s="24">
        <v>1</v>
      </c>
      <c r="AV25" s="24">
        <v>1</v>
      </c>
      <c r="AW25" s="24">
        <v>1</v>
      </c>
      <c r="AX25" s="24">
        <v>3</v>
      </c>
    </row>
    <row r="26" spans="1:50" x14ac:dyDescent="0.25">
      <c r="A26" s="22"/>
      <c r="B26" s="9" t="s">
        <v>168</v>
      </c>
      <c r="C26" s="6">
        <v>48120</v>
      </c>
      <c r="E26" s="22"/>
      <c r="F26" s="9" t="s">
        <v>136</v>
      </c>
      <c r="G26" s="6">
        <v>61928.07</v>
      </c>
      <c r="I26" s="22"/>
      <c r="J26" s="9" t="s">
        <v>169</v>
      </c>
      <c r="K26" s="6">
        <v>63364.75</v>
      </c>
      <c r="M26" s="22"/>
      <c r="N26" s="9" t="s">
        <v>170</v>
      </c>
      <c r="O26" s="6">
        <v>63162</v>
      </c>
      <c r="Q26" s="22"/>
      <c r="R26" s="9" t="s">
        <v>154</v>
      </c>
      <c r="S26" s="6">
        <v>67634.14</v>
      </c>
      <c r="V26" t="s">
        <v>171</v>
      </c>
      <c r="W26" s="10">
        <v>54329.42</v>
      </c>
      <c r="Z26" s="10" t="s">
        <v>172</v>
      </c>
      <c r="AA26" s="10">
        <v>50450</v>
      </c>
      <c r="AD26" s="43">
        <v>2003</v>
      </c>
      <c r="AE26">
        <v>25</v>
      </c>
      <c r="AF26" s="8" t="str">
        <f t="shared" si="0"/>
        <v>000463 IBERICA DE SERVICI</v>
      </c>
      <c r="AG26" s="5">
        <f t="shared" si="1"/>
        <v>48120</v>
      </c>
      <c r="AI26" s="9" t="s">
        <v>21</v>
      </c>
      <c r="AJ26" s="50"/>
      <c r="AK26" s="51"/>
      <c r="AL26" s="51">
        <v>766583.86</v>
      </c>
      <c r="AM26" s="51">
        <v>338290.35</v>
      </c>
      <c r="AN26" s="51"/>
      <c r="AO26" s="52">
        <v>1104874.21</v>
      </c>
      <c r="AR26" s="17" t="s">
        <v>21</v>
      </c>
      <c r="AS26" s="24"/>
      <c r="AT26" s="24"/>
      <c r="AU26" s="24">
        <v>1</v>
      </c>
      <c r="AV26" s="24">
        <v>1</v>
      </c>
      <c r="AW26" s="24"/>
      <c r="AX26" s="24">
        <v>2</v>
      </c>
    </row>
    <row r="27" spans="1:50" x14ac:dyDescent="0.25">
      <c r="A27" s="22"/>
      <c r="B27" s="9" t="s">
        <v>39</v>
      </c>
      <c r="C27" s="6">
        <v>48080</v>
      </c>
      <c r="E27" s="22"/>
      <c r="F27" s="9" t="s">
        <v>173</v>
      </c>
      <c r="G27" s="6">
        <v>57407</v>
      </c>
      <c r="I27" s="22"/>
      <c r="J27" s="9" t="s">
        <v>174</v>
      </c>
      <c r="K27" s="6">
        <v>62500</v>
      </c>
      <c r="M27" s="22"/>
      <c r="N27" s="9" t="s">
        <v>175</v>
      </c>
      <c r="O27" s="6">
        <v>60530.58</v>
      </c>
      <c r="Q27" s="22"/>
      <c r="R27" s="9" t="s">
        <v>148</v>
      </c>
      <c r="S27" s="6">
        <v>64463</v>
      </c>
      <c r="V27" t="s">
        <v>176</v>
      </c>
      <c r="W27" s="10">
        <v>53725</v>
      </c>
      <c r="Z27" s="10" t="s">
        <v>177</v>
      </c>
      <c r="AA27" s="10">
        <v>46008</v>
      </c>
      <c r="AD27" s="43">
        <v>2003</v>
      </c>
      <c r="AE27">
        <v>26</v>
      </c>
      <c r="AF27" s="8" t="str">
        <f t="shared" si="0"/>
        <v>000064 CYMEL, S.L.</v>
      </c>
      <c r="AG27" s="5">
        <f t="shared" si="1"/>
        <v>48080</v>
      </c>
      <c r="AI27" s="9" t="s">
        <v>51</v>
      </c>
      <c r="AJ27" s="50"/>
      <c r="AK27" s="51"/>
      <c r="AL27" s="51">
        <v>183272.28</v>
      </c>
      <c r="AM27" s="51">
        <v>232918.1</v>
      </c>
      <c r="AN27" s="51"/>
      <c r="AO27" s="52">
        <v>416190.38</v>
      </c>
      <c r="AR27" s="17" t="s">
        <v>51</v>
      </c>
      <c r="AS27" s="24"/>
      <c r="AT27" s="24"/>
      <c r="AU27" s="24">
        <v>1</v>
      </c>
      <c r="AV27" s="24">
        <v>1</v>
      </c>
      <c r="AW27" s="24"/>
      <c r="AX27" s="24">
        <v>2</v>
      </c>
    </row>
    <row r="28" spans="1:50" x14ac:dyDescent="0.25">
      <c r="A28" s="22"/>
      <c r="B28" s="9" t="s">
        <v>47</v>
      </c>
      <c r="C28" s="6">
        <v>47406.58</v>
      </c>
      <c r="E28" s="22"/>
      <c r="F28" s="9" t="s">
        <v>178</v>
      </c>
      <c r="G28" s="6">
        <v>57000</v>
      </c>
      <c r="I28" s="22"/>
      <c r="J28" s="9" t="s">
        <v>44</v>
      </c>
      <c r="K28" s="6">
        <v>61685.83</v>
      </c>
      <c r="M28" s="22"/>
      <c r="N28" s="9" t="s">
        <v>179</v>
      </c>
      <c r="O28" s="6">
        <v>60504.6</v>
      </c>
      <c r="Q28" s="22"/>
      <c r="R28" s="9" t="s">
        <v>180</v>
      </c>
      <c r="S28" s="6">
        <v>63825</v>
      </c>
      <c r="V28" t="s">
        <v>181</v>
      </c>
      <c r="W28" s="10">
        <v>53690</v>
      </c>
      <c r="Z28" s="10" t="s">
        <v>182</v>
      </c>
      <c r="AA28" s="10">
        <v>44178.960000000006</v>
      </c>
      <c r="AD28" s="43">
        <v>2003</v>
      </c>
      <c r="AE28">
        <v>27</v>
      </c>
      <c r="AF28" s="8" t="str">
        <f t="shared" si="0"/>
        <v>000234 VEGO SUPERMERCADOS</v>
      </c>
      <c r="AG28" s="5">
        <f t="shared" si="1"/>
        <v>47406.58</v>
      </c>
      <c r="AI28" s="9" t="s">
        <v>22</v>
      </c>
      <c r="AJ28" s="50"/>
      <c r="AK28" s="51"/>
      <c r="AL28" s="51"/>
      <c r="AM28" s="51">
        <v>78961.460000000006</v>
      </c>
      <c r="AN28" s="51">
        <v>850397.92</v>
      </c>
      <c r="AO28" s="52">
        <v>929359.38</v>
      </c>
      <c r="AR28" s="17" t="s">
        <v>22</v>
      </c>
      <c r="AS28" s="24"/>
      <c r="AT28" s="24"/>
      <c r="AU28" s="24"/>
      <c r="AV28" s="24">
        <v>1</v>
      </c>
      <c r="AW28" s="24">
        <v>1</v>
      </c>
      <c r="AX28" s="24">
        <v>2</v>
      </c>
    </row>
    <row r="29" spans="1:50" x14ac:dyDescent="0.25">
      <c r="A29" s="22"/>
      <c r="B29" s="9" t="s">
        <v>43</v>
      </c>
      <c r="C29" s="6">
        <v>45794</v>
      </c>
      <c r="E29" s="22"/>
      <c r="F29" s="9" t="s">
        <v>183</v>
      </c>
      <c r="G29" s="6">
        <v>56250</v>
      </c>
      <c r="I29" s="22"/>
      <c r="J29" s="9" t="s">
        <v>184</v>
      </c>
      <c r="K29" s="6">
        <v>59500</v>
      </c>
      <c r="M29" s="22"/>
      <c r="N29" s="9" t="s">
        <v>88</v>
      </c>
      <c r="O29" s="6">
        <v>59315</v>
      </c>
      <c r="Q29" s="22"/>
      <c r="R29" s="9" t="s">
        <v>185</v>
      </c>
      <c r="S29" s="6">
        <v>62504.84</v>
      </c>
      <c r="V29" t="s">
        <v>186</v>
      </c>
      <c r="W29" s="10">
        <v>52543</v>
      </c>
      <c r="Z29" s="10" t="s">
        <v>187</v>
      </c>
      <c r="AA29" s="10">
        <v>42500</v>
      </c>
      <c r="AD29" s="43">
        <v>2003</v>
      </c>
      <c r="AE29">
        <v>28</v>
      </c>
      <c r="AF29" s="8" t="str">
        <f t="shared" si="0"/>
        <v>000519 B.B.V.A, S.A.</v>
      </c>
      <c r="AG29" s="5">
        <f t="shared" si="1"/>
        <v>45794</v>
      </c>
      <c r="AI29" s="9" t="s">
        <v>42</v>
      </c>
      <c r="AJ29" s="50">
        <v>90805.03</v>
      </c>
      <c r="AK29" s="51">
        <v>170900</v>
      </c>
      <c r="AL29" s="51"/>
      <c r="AM29" s="51"/>
      <c r="AN29" s="51"/>
      <c r="AO29" s="52">
        <v>261705.03</v>
      </c>
      <c r="AR29" s="17" t="s">
        <v>42</v>
      </c>
      <c r="AS29" s="24">
        <v>1</v>
      </c>
      <c r="AT29" s="24">
        <v>1</v>
      </c>
      <c r="AU29" s="24"/>
      <c r="AV29" s="24"/>
      <c r="AW29" s="24"/>
      <c r="AX29" s="24">
        <v>2</v>
      </c>
    </row>
    <row r="30" spans="1:50" x14ac:dyDescent="0.25">
      <c r="A30" s="22"/>
      <c r="B30" s="9" t="s">
        <v>129</v>
      </c>
      <c r="C30" s="6">
        <v>42696</v>
      </c>
      <c r="E30" s="22"/>
      <c r="F30" s="9" t="s">
        <v>188</v>
      </c>
      <c r="G30" s="6">
        <v>54999</v>
      </c>
      <c r="I30" s="22"/>
      <c r="J30" s="9" t="s">
        <v>189</v>
      </c>
      <c r="K30" s="6">
        <v>58799</v>
      </c>
      <c r="M30" s="22"/>
      <c r="N30" s="9" t="s">
        <v>190</v>
      </c>
      <c r="O30" s="6">
        <v>57740</v>
      </c>
      <c r="Q30" s="22"/>
      <c r="R30" s="9" t="s">
        <v>167</v>
      </c>
      <c r="S30" s="6">
        <v>59223</v>
      </c>
      <c r="V30" t="s">
        <v>191</v>
      </c>
      <c r="W30" s="10">
        <v>50921</v>
      </c>
      <c r="Z30" s="10" t="s">
        <v>192</v>
      </c>
      <c r="AA30" s="10">
        <v>42041</v>
      </c>
      <c r="AD30" s="43">
        <v>2003</v>
      </c>
      <c r="AE30">
        <v>29</v>
      </c>
      <c r="AF30" s="8" t="str">
        <f t="shared" si="0"/>
        <v>000121 TECNICA 4 ING. Y M</v>
      </c>
      <c r="AG30" s="5">
        <f t="shared" si="1"/>
        <v>42696</v>
      </c>
      <c r="AI30" s="9" t="s">
        <v>43</v>
      </c>
      <c r="AJ30" s="50">
        <v>45794</v>
      </c>
      <c r="AK30" s="51"/>
      <c r="AL30" s="51">
        <v>197213</v>
      </c>
      <c r="AM30" s="51"/>
      <c r="AN30" s="51"/>
      <c r="AO30" s="52">
        <v>243007</v>
      </c>
      <c r="AR30" s="17" t="s">
        <v>43</v>
      </c>
      <c r="AS30" s="24">
        <v>1</v>
      </c>
      <c r="AT30" s="24"/>
      <c r="AU30" s="24">
        <v>1</v>
      </c>
      <c r="AV30" s="24"/>
      <c r="AW30" s="24"/>
      <c r="AX30" s="24">
        <v>2</v>
      </c>
    </row>
    <row r="31" spans="1:50" x14ac:dyDescent="0.25">
      <c r="A31" s="22"/>
      <c r="B31" s="9" t="s">
        <v>50</v>
      </c>
      <c r="C31" s="6">
        <v>42116</v>
      </c>
      <c r="E31" s="22"/>
      <c r="F31" s="9" t="s">
        <v>193</v>
      </c>
      <c r="G31" s="6">
        <v>49086</v>
      </c>
      <c r="I31" s="22"/>
      <c r="J31" s="9" t="s">
        <v>47</v>
      </c>
      <c r="K31" s="6">
        <v>57260</v>
      </c>
      <c r="M31" s="22"/>
      <c r="N31" s="9" t="s">
        <v>194</v>
      </c>
      <c r="O31" s="6">
        <v>50000</v>
      </c>
      <c r="Q31" s="22"/>
      <c r="R31" s="9" t="s">
        <v>126</v>
      </c>
      <c r="S31" s="6">
        <v>58136.44</v>
      </c>
      <c r="V31" t="s">
        <v>195</v>
      </c>
      <c r="W31" s="10">
        <v>50900</v>
      </c>
      <c r="Z31" s="10" t="s">
        <v>196</v>
      </c>
      <c r="AA31" s="10">
        <v>41430</v>
      </c>
      <c r="AD31" s="43">
        <v>2003</v>
      </c>
      <c r="AE31">
        <v>30</v>
      </c>
      <c r="AF31" s="8" t="str">
        <f t="shared" si="0"/>
        <v>000156 COBRA INSTALACIONE</v>
      </c>
      <c r="AG31" s="5">
        <f t="shared" si="1"/>
        <v>42116</v>
      </c>
      <c r="AI31" s="9" t="s">
        <v>66</v>
      </c>
      <c r="AJ31" s="50"/>
      <c r="AK31" s="51"/>
      <c r="AL31" s="51"/>
      <c r="AM31" s="51">
        <v>29749</v>
      </c>
      <c r="AN31" s="51">
        <v>155227.25</v>
      </c>
      <c r="AO31" s="52">
        <v>184976.25</v>
      </c>
      <c r="AR31" s="17" t="s">
        <v>66</v>
      </c>
      <c r="AS31" s="24"/>
      <c r="AT31" s="24"/>
      <c r="AU31" s="24"/>
      <c r="AV31" s="24">
        <v>1</v>
      </c>
      <c r="AW31" s="24">
        <v>1</v>
      </c>
      <c r="AX31" s="24">
        <v>2</v>
      </c>
    </row>
    <row r="32" spans="1:50" x14ac:dyDescent="0.25">
      <c r="A32" s="22"/>
      <c r="B32" s="9" t="s">
        <v>154</v>
      </c>
      <c r="C32" s="6">
        <v>41268</v>
      </c>
      <c r="E32" s="22"/>
      <c r="F32" s="9" t="s">
        <v>197</v>
      </c>
      <c r="G32" s="6">
        <v>49066</v>
      </c>
      <c r="I32" s="22"/>
      <c r="J32" s="9" t="s">
        <v>198</v>
      </c>
      <c r="K32" s="6">
        <v>56300</v>
      </c>
      <c r="M32" s="22"/>
      <c r="N32" s="9" t="s">
        <v>33</v>
      </c>
      <c r="O32" s="6">
        <v>48711.82</v>
      </c>
      <c r="Q32" s="22"/>
      <c r="R32" s="9" t="s">
        <v>199</v>
      </c>
      <c r="S32" s="6">
        <v>57890</v>
      </c>
      <c r="V32" t="s">
        <v>200</v>
      </c>
      <c r="W32" s="10">
        <v>49598.43</v>
      </c>
      <c r="Z32" s="10" t="s">
        <v>201</v>
      </c>
      <c r="AA32" s="10">
        <v>37706</v>
      </c>
      <c r="AD32" s="43">
        <v>2003</v>
      </c>
      <c r="AE32">
        <v>31</v>
      </c>
      <c r="AF32" s="8" t="str">
        <f t="shared" si="0"/>
        <v>000414 EUROMATEL, LDA.</v>
      </c>
      <c r="AG32" s="5">
        <f t="shared" si="1"/>
        <v>41268</v>
      </c>
      <c r="AI32" s="9" t="s">
        <v>82</v>
      </c>
      <c r="AJ32" s="50"/>
      <c r="AK32" s="51"/>
      <c r="AL32" s="51">
        <v>30492</v>
      </c>
      <c r="AM32" s="51">
        <v>197437</v>
      </c>
      <c r="AN32" s="51"/>
      <c r="AO32" s="52">
        <v>227929</v>
      </c>
      <c r="AR32" s="17" t="s">
        <v>82</v>
      </c>
      <c r="AS32" s="24"/>
      <c r="AT32" s="24"/>
      <c r="AU32" s="24">
        <v>1</v>
      </c>
      <c r="AV32" s="24">
        <v>1</v>
      </c>
      <c r="AW32" s="24"/>
      <c r="AX32" s="24">
        <v>2</v>
      </c>
    </row>
    <row r="33" spans="1:50" x14ac:dyDescent="0.25">
      <c r="A33" s="22"/>
      <c r="B33" s="9" t="s">
        <v>202</v>
      </c>
      <c r="C33" s="6">
        <v>39156</v>
      </c>
      <c r="E33" s="22"/>
      <c r="F33" s="9" t="s">
        <v>203</v>
      </c>
      <c r="G33" s="6">
        <v>47556</v>
      </c>
      <c r="I33" s="22"/>
      <c r="J33" s="9" t="s">
        <v>204</v>
      </c>
      <c r="K33" s="6">
        <v>55100</v>
      </c>
      <c r="M33" s="22"/>
      <c r="N33" s="9" t="s">
        <v>205</v>
      </c>
      <c r="O33" s="6">
        <v>48500</v>
      </c>
      <c r="Q33" s="22"/>
      <c r="R33" s="9" t="s">
        <v>206</v>
      </c>
      <c r="S33" s="6">
        <v>56340</v>
      </c>
      <c r="V33" t="s">
        <v>207</v>
      </c>
      <c r="W33" s="10">
        <v>49000</v>
      </c>
      <c r="Z33" s="10" t="s">
        <v>208</v>
      </c>
      <c r="AA33" s="10">
        <v>36256.020000000004</v>
      </c>
      <c r="AD33" s="43">
        <v>2003</v>
      </c>
      <c r="AE33">
        <v>32</v>
      </c>
      <c r="AF33" s="8" t="str">
        <f t="shared" si="0"/>
        <v>000503 FORESTAL DEL ATLAN</v>
      </c>
      <c r="AG33" s="5">
        <f t="shared" si="1"/>
        <v>39156</v>
      </c>
      <c r="AI33" s="9" t="s">
        <v>88</v>
      </c>
      <c r="AJ33" s="50"/>
      <c r="AK33" s="51"/>
      <c r="AL33" s="51"/>
      <c r="AM33" s="51">
        <v>59315</v>
      </c>
      <c r="AN33" s="51">
        <v>138500</v>
      </c>
      <c r="AO33" s="52">
        <v>197815</v>
      </c>
      <c r="AR33" s="17" t="s">
        <v>88</v>
      </c>
      <c r="AS33" s="24"/>
      <c r="AT33" s="24"/>
      <c r="AU33" s="24"/>
      <c r="AV33" s="24">
        <v>1</v>
      </c>
      <c r="AW33" s="24">
        <v>1</v>
      </c>
      <c r="AX33" s="24">
        <v>2</v>
      </c>
    </row>
    <row r="34" spans="1:50" x14ac:dyDescent="0.25">
      <c r="A34" s="22"/>
      <c r="B34" s="9" t="s">
        <v>209</v>
      </c>
      <c r="C34" s="6">
        <v>38392</v>
      </c>
      <c r="E34" s="22"/>
      <c r="F34" s="9" t="s">
        <v>210</v>
      </c>
      <c r="G34" s="6">
        <v>46868</v>
      </c>
      <c r="I34" s="22"/>
      <c r="J34" s="9" t="s">
        <v>211</v>
      </c>
      <c r="K34" s="6">
        <v>49308.2</v>
      </c>
      <c r="M34" s="22"/>
      <c r="N34" s="9" t="s">
        <v>212</v>
      </c>
      <c r="O34" s="6">
        <v>47100</v>
      </c>
      <c r="Q34" s="22"/>
      <c r="R34" s="9" t="s">
        <v>213</v>
      </c>
      <c r="S34" s="6">
        <v>55410</v>
      </c>
      <c r="V34" t="s">
        <v>214</v>
      </c>
      <c r="W34" s="10">
        <v>48900</v>
      </c>
      <c r="Z34" s="10" t="s">
        <v>215</v>
      </c>
      <c r="AA34" s="10">
        <v>35895</v>
      </c>
      <c r="AD34" s="43">
        <v>2003</v>
      </c>
      <c r="AE34">
        <v>33</v>
      </c>
      <c r="AF34" s="8" t="str">
        <f t="shared" si="0"/>
        <v>000491 ETRA NORTE, S.A</v>
      </c>
      <c r="AG34" s="5">
        <f t="shared" si="1"/>
        <v>38392</v>
      </c>
      <c r="AI34" s="9" t="s">
        <v>107</v>
      </c>
      <c r="AJ34" s="50"/>
      <c r="AK34" s="51">
        <v>34600</v>
      </c>
      <c r="AL34" s="51"/>
      <c r="AM34" s="51"/>
      <c r="AN34" s="51">
        <v>109470</v>
      </c>
      <c r="AO34" s="52">
        <v>144070</v>
      </c>
      <c r="AR34" s="17" t="s">
        <v>107</v>
      </c>
      <c r="AS34" s="24"/>
      <c r="AT34" s="24">
        <v>1</v>
      </c>
      <c r="AU34" s="24"/>
      <c r="AV34" s="24"/>
      <c r="AW34" s="24">
        <v>1</v>
      </c>
      <c r="AX34" s="24">
        <v>2</v>
      </c>
    </row>
    <row r="35" spans="1:50" x14ac:dyDescent="0.25">
      <c r="A35" s="22"/>
      <c r="B35" s="9" t="s">
        <v>143</v>
      </c>
      <c r="C35" s="6">
        <v>31814</v>
      </c>
      <c r="E35" s="22"/>
      <c r="F35" s="9" t="s">
        <v>216</v>
      </c>
      <c r="G35" s="6">
        <v>45948</v>
      </c>
      <c r="I35" s="22"/>
      <c r="J35" s="9" t="s">
        <v>79</v>
      </c>
      <c r="K35" s="6">
        <v>48194.38</v>
      </c>
      <c r="M35" s="22"/>
      <c r="N35" s="9" t="s">
        <v>59</v>
      </c>
      <c r="O35" s="6">
        <v>46801.38</v>
      </c>
      <c r="Q35" s="22"/>
      <c r="R35" s="9" t="s">
        <v>91</v>
      </c>
      <c r="S35" s="6">
        <v>54686.44</v>
      </c>
      <c r="V35" t="s">
        <v>217</v>
      </c>
      <c r="W35" s="10">
        <v>48896.5</v>
      </c>
      <c r="Z35" s="10" t="s">
        <v>218</v>
      </c>
      <c r="AA35" s="10">
        <v>34872</v>
      </c>
      <c r="AD35" s="43">
        <v>2003</v>
      </c>
      <c r="AE35">
        <v>34</v>
      </c>
      <c r="AF35" s="8" t="str">
        <f t="shared" si="0"/>
        <v>000415 DIELECTRO GALICIA,</v>
      </c>
      <c r="AG35" s="5">
        <f t="shared" si="1"/>
        <v>31814</v>
      </c>
      <c r="AI35" s="9" t="s">
        <v>112</v>
      </c>
      <c r="AJ35" s="50"/>
      <c r="AK35" s="51"/>
      <c r="AL35" s="51">
        <v>38578</v>
      </c>
      <c r="AM35" s="51">
        <v>105000</v>
      </c>
      <c r="AN35" s="51"/>
      <c r="AO35" s="52">
        <v>143578</v>
      </c>
      <c r="AR35" s="17" t="s">
        <v>112</v>
      </c>
      <c r="AS35" s="24"/>
      <c r="AT35" s="24"/>
      <c r="AU35" s="24">
        <v>1</v>
      </c>
      <c r="AV35" s="24">
        <v>1</v>
      </c>
      <c r="AW35" s="24"/>
      <c r="AX35" s="24">
        <v>2</v>
      </c>
    </row>
    <row r="36" spans="1:50" x14ac:dyDescent="0.25">
      <c r="A36" s="22"/>
      <c r="B36" s="9" t="s">
        <v>219</v>
      </c>
      <c r="C36" s="6">
        <v>30785</v>
      </c>
      <c r="E36" s="22"/>
      <c r="F36" s="9" t="s">
        <v>220</v>
      </c>
      <c r="G36" s="6">
        <v>44672.4</v>
      </c>
      <c r="I36" s="22"/>
      <c r="J36" s="9" t="s">
        <v>221</v>
      </c>
      <c r="K36" s="6">
        <v>45639.839999999997</v>
      </c>
      <c r="M36" s="22"/>
      <c r="N36" s="9" t="s">
        <v>222</v>
      </c>
      <c r="O36" s="6">
        <v>46710</v>
      </c>
      <c r="Q36" s="22"/>
      <c r="R36" s="9" t="s">
        <v>50</v>
      </c>
      <c r="S36" s="6">
        <v>53609</v>
      </c>
      <c r="V36" t="s">
        <v>223</v>
      </c>
      <c r="W36" s="10">
        <v>43725</v>
      </c>
      <c r="Z36" s="10" t="s">
        <v>224</v>
      </c>
      <c r="AA36" s="10">
        <v>34000</v>
      </c>
      <c r="AD36" s="43">
        <v>2003</v>
      </c>
      <c r="AE36">
        <v>35</v>
      </c>
      <c r="AF36" s="8" t="str">
        <f t="shared" si="0"/>
        <v>000558 ANCORAMAR MARISCOS</v>
      </c>
      <c r="AG36" s="5">
        <f t="shared" si="1"/>
        <v>30785</v>
      </c>
      <c r="AI36" s="9" t="s">
        <v>129</v>
      </c>
      <c r="AJ36" s="50">
        <v>42696</v>
      </c>
      <c r="AK36" s="51"/>
      <c r="AL36" s="51"/>
      <c r="AM36" s="51">
        <v>82500</v>
      </c>
      <c r="AN36" s="51"/>
      <c r="AO36" s="52">
        <v>125196</v>
      </c>
      <c r="AR36" s="17" t="s">
        <v>129</v>
      </c>
      <c r="AS36" s="24">
        <v>1</v>
      </c>
      <c r="AT36" s="24"/>
      <c r="AU36" s="24"/>
      <c r="AV36" s="24">
        <v>1</v>
      </c>
      <c r="AW36" s="24"/>
      <c r="AX36" s="24">
        <v>2</v>
      </c>
    </row>
    <row r="37" spans="1:50" x14ac:dyDescent="0.25">
      <c r="A37" s="22"/>
      <c r="B37" s="9" t="s">
        <v>225</v>
      </c>
      <c r="C37" s="6">
        <v>30597</v>
      </c>
      <c r="E37" s="22"/>
      <c r="F37" s="9" t="s">
        <v>226</v>
      </c>
      <c r="G37" s="6">
        <v>42912.08</v>
      </c>
      <c r="I37" s="22"/>
      <c r="J37" s="9" t="s">
        <v>227</v>
      </c>
      <c r="K37" s="6">
        <v>45000</v>
      </c>
      <c r="M37" s="22"/>
      <c r="N37" s="9" t="s">
        <v>228</v>
      </c>
      <c r="O37" s="6">
        <v>46264</v>
      </c>
      <c r="Q37" s="22"/>
      <c r="R37" s="9" t="s">
        <v>229</v>
      </c>
      <c r="S37" s="6">
        <v>52200</v>
      </c>
      <c r="V37" t="s">
        <v>230</v>
      </c>
      <c r="W37" s="10">
        <v>43406.7</v>
      </c>
      <c r="Z37" s="10" t="s">
        <v>231</v>
      </c>
      <c r="AA37" s="10">
        <v>33400</v>
      </c>
      <c r="AD37" s="43">
        <v>2003</v>
      </c>
      <c r="AE37">
        <v>36</v>
      </c>
      <c r="AF37" s="8" t="str">
        <f t="shared" si="0"/>
        <v>000465 SERYMAN S.A.</v>
      </c>
      <c r="AG37" s="5">
        <f t="shared" si="1"/>
        <v>30597</v>
      </c>
      <c r="AI37" s="9" t="s">
        <v>110</v>
      </c>
      <c r="AJ37" s="50">
        <v>82880</v>
      </c>
      <c r="AK37" s="51"/>
      <c r="AL37" s="51">
        <v>37000</v>
      </c>
      <c r="AM37" s="51"/>
      <c r="AN37" s="51"/>
      <c r="AO37" s="52">
        <v>119880</v>
      </c>
      <c r="AR37" s="17" t="s">
        <v>110</v>
      </c>
      <c r="AS37" s="24">
        <v>1</v>
      </c>
      <c r="AT37" s="24"/>
      <c r="AU37" s="24">
        <v>1</v>
      </c>
      <c r="AV37" s="24"/>
      <c r="AW37" s="24"/>
      <c r="AX37" s="24">
        <v>2</v>
      </c>
    </row>
    <row r="38" spans="1:50" x14ac:dyDescent="0.25">
      <c r="A38" s="22"/>
      <c r="B38" s="9" t="s">
        <v>232</v>
      </c>
      <c r="C38" s="6">
        <v>29617.66</v>
      </c>
      <c r="E38" s="22"/>
      <c r="F38" s="9" t="s">
        <v>233</v>
      </c>
      <c r="G38" s="6">
        <v>41407</v>
      </c>
      <c r="I38" s="22"/>
      <c r="J38" s="9" t="s">
        <v>234</v>
      </c>
      <c r="K38" s="6">
        <v>43972</v>
      </c>
      <c r="M38" s="22"/>
      <c r="N38" s="9" t="s">
        <v>235</v>
      </c>
      <c r="O38" s="6">
        <v>45735</v>
      </c>
      <c r="Q38" s="22"/>
      <c r="R38" s="9" t="s">
        <v>236</v>
      </c>
      <c r="S38" s="6">
        <v>49875</v>
      </c>
      <c r="V38" t="s">
        <v>237</v>
      </c>
      <c r="W38" s="10">
        <v>42951</v>
      </c>
      <c r="Z38" s="10" t="s">
        <v>238</v>
      </c>
      <c r="AA38" s="10">
        <v>32671</v>
      </c>
      <c r="AD38" s="43">
        <v>2003</v>
      </c>
      <c r="AE38">
        <v>37</v>
      </c>
      <c r="AF38" s="8" t="str">
        <f t="shared" ref="AF38:AF43" si="4">B38</f>
        <v>000372 COMERCIAL GUILLEM,</v>
      </c>
      <c r="AG38" s="5">
        <f t="shared" ref="AG38:AG43" si="5">C38</f>
        <v>29617.66</v>
      </c>
      <c r="AI38" s="9" t="s">
        <v>126</v>
      </c>
      <c r="AJ38" s="50">
        <v>68915.62</v>
      </c>
      <c r="AK38" s="51"/>
      <c r="AL38" s="51"/>
      <c r="AM38" s="51"/>
      <c r="AN38" s="51">
        <v>58136.44</v>
      </c>
      <c r="AO38" s="52">
        <v>127052.06</v>
      </c>
      <c r="AR38" s="17" t="s">
        <v>126</v>
      </c>
      <c r="AS38" s="24">
        <v>1</v>
      </c>
      <c r="AT38" s="24"/>
      <c r="AU38" s="24"/>
      <c r="AV38" s="24"/>
      <c r="AW38" s="24">
        <v>1</v>
      </c>
      <c r="AX38" s="24">
        <v>2</v>
      </c>
    </row>
    <row r="39" spans="1:50" x14ac:dyDescent="0.25">
      <c r="A39" s="22"/>
      <c r="B39" s="9" t="s">
        <v>160</v>
      </c>
      <c r="C39" s="6">
        <v>29208.3</v>
      </c>
      <c r="E39" s="22"/>
      <c r="F39" s="9" t="s">
        <v>239</v>
      </c>
      <c r="G39" s="6">
        <v>39425</v>
      </c>
      <c r="I39" s="22"/>
      <c r="J39" s="9" t="s">
        <v>240</v>
      </c>
      <c r="K39" s="6">
        <v>43237.75</v>
      </c>
      <c r="M39" s="22"/>
      <c r="N39" s="9" t="s">
        <v>213</v>
      </c>
      <c r="O39" s="6">
        <v>45504</v>
      </c>
      <c r="Q39" s="22"/>
      <c r="R39" s="9" t="s">
        <v>241</v>
      </c>
      <c r="S39" s="6">
        <v>49157</v>
      </c>
      <c r="V39" t="s">
        <v>242</v>
      </c>
      <c r="W39" s="10">
        <v>42921.3</v>
      </c>
      <c r="Z39" s="10" t="s">
        <v>243</v>
      </c>
      <c r="AA39" s="10">
        <v>29400</v>
      </c>
      <c r="AD39" s="43">
        <v>2003</v>
      </c>
      <c r="AE39">
        <v>38</v>
      </c>
      <c r="AF39" s="8" t="str">
        <f t="shared" si="4"/>
        <v>000030 ELECTRICIDAD FERSU</v>
      </c>
      <c r="AG39" s="5">
        <f t="shared" si="5"/>
        <v>29208.3</v>
      </c>
      <c r="AI39" s="9" t="s">
        <v>148</v>
      </c>
      <c r="AJ39" s="50">
        <v>53341</v>
      </c>
      <c r="AK39" s="51"/>
      <c r="AL39" s="51"/>
      <c r="AM39" s="51"/>
      <c r="AN39" s="51">
        <v>64463</v>
      </c>
      <c r="AO39" s="52">
        <v>117804</v>
      </c>
      <c r="AR39" s="17" t="s">
        <v>148</v>
      </c>
      <c r="AS39" s="24">
        <v>1</v>
      </c>
      <c r="AT39" s="24"/>
      <c r="AU39" s="24"/>
      <c r="AV39" s="24"/>
      <c r="AW39" s="24">
        <v>1</v>
      </c>
      <c r="AX39" s="24">
        <v>2</v>
      </c>
    </row>
    <row r="40" spans="1:50" x14ac:dyDescent="0.25">
      <c r="A40" s="22"/>
      <c r="B40" s="9" t="s">
        <v>244</v>
      </c>
      <c r="C40" s="6">
        <v>28669.47</v>
      </c>
      <c r="E40" s="22"/>
      <c r="F40" s="9" t="s">
        <v>245</v>
      </c>
      <c r="G40" s="6">
        <v>38772.9</v>
      </c>
      <c r="I40" s="22"/>
      <c r="J40" s="9" t="s">
        <v>246</v>
      </c>
      <c r="K40" s="6">
        <v>43190</v>
      </c>
      <c r="M40" s="22"/>
      <c r="N40" s="9" t="s">
        <v>247</v>
      </c>
      <c r="O40" s="6">
        <v>43372.800000000003</v>
      </c>
      <c r="Q40" s="22"/>
      <c r="R40" s="9" t="s">
        <v>248</v>
      </c>
      <c r="S40" s="6">
        <v>48980</v>
      </c>
      <c r="V40" t="s">
        <v>249</v>
      </c>
      <c r="W40" s="10">
        <v>42500</v>
      </c>
      <c r="Z40" s="10" t="s">
        <v>250</v>
      </c>
      <c r="AA40" s="10">
        <v>27300</v>
      </c>
      <c r="AD40" s="43">
        <v>2003</v>
      </c>
      <c r="AE40">
        <v>39</v>
      </c>
      <c r="AF40" s="8" t="str">
        <f t="shared" si="4"/>
        <v>000476 CODORNIU</v>
      </c>
      <c r="AG40" s="5">
        <f t="shared" si="5"/>
        <v>28669.47</v>
      </c>
      <c r="AI40" s="9" t="s">
        <v>143</v>
      </c>
      <c r="AJ40" s="50">
        <v>31814</v>
      </c>
      <c r="AK40" s="51">
        <v>69704</v>
      </c>
      <c r="AL40" s="51"/>
      <c r="AM40" s="51"/>
      <c r="AN40" s="51"/>
      <c r="AO40" s="52">
        <v>101518</v>
      </c>
      <c r="AR40" s="17" t="s">
        <v>143</v>
      </c>
      <c r="AS40" s="24">
        <v>1</v>
      </c>
      <c r="AT40" s="24">
        <v>1</v>
      </c>
      <c r="AU40" s="24"/>
      <c r="AV40" s="24"/>
      <c r="AW40" s="24"/>
      <c r="AX40" s="24">
        <v>2</v>
      </c>
    </row>
    <row r="41" spans="1:50" x14ac:dyDescent="0.25">
      <c r="A41" s="22"/>
      <c r="B41" s="9" t="s">
        <v>251</v>
      </c>
      <c r="C41" s="6">
        <v>26923</v>
      </c>
      <c r="E41" s="22"/>
      <c r="F41" s="9" t="s">
        <v>95</v>
      </c>
      <c r="G41" s="6">
        <v>37281.54</v>
      </c>
      <c r="I41" s="22"/>
      <c r="J41" s="9" t="s">
        <v>74</v>
      </c>
      <c r="K41" s="6">
        <v>41939.42</v>
      </c>
      <c r="M41" s="22"/>
      <c r="N41" s="9" t="s">
        <v>252</v>
      </c>
      <c r="O41" s="6">
        <v>42934</v>
      </c>
      <c r="Q41" s="22"/>
      <c r="R41" s="9" t="s">
        <v>253</v>
      </c>
      <c r="S41" s="6">
        <v>48200</v>
      </c>
      <c r="V41" t="s">
        <v>153</v>
      </c>
      <c r="W41" s="10">
        <v>42100</v>
      </c>
      <c r="Z41" s="10" t="s">
        <v>254</v>
      </c>
      <c r="AA41" s="10">
        <v>26900</v>
      </c>
      <c r="AD41" s="43">
        <v>2003</v>
      </c>
      <c r="AE41">
        <v>40</v>
      </c>
      <c r="AF41" s="8" t="str">
        <f t="shared" si="4"/>
        <v>000524 PROCIAR ESPAÑA, S.</v>
      </c>
      <c r="AG41" s="5">
        <f t="shared" si="5"/>
        <v>26923</v>
      </c>
      <c r="AI41" s="9" t="s">
        <v>205</v>
      </c>
      <c r="AJ41" s="50">
        <v>26198.07</v>
      </c>
      <c r="AK41" s="51"/>
      <c r="AL41" s="51"/>
      <c r="AM41" s="51">
        <v>48500</v>
      </c>
      <c r="AN41" s="51"/>
      <c r="AO41" s="52">
        <v>74698.070000000007</v>
      </c>
      <c r="AR41" s="17" t="s">
        <v>205</v>
      </c>
      <c r="AS41" s="24">
        <v>1</v>
      </c>
      <c r="AT41" s="24"/>
      <c r="AU41" s="24"/>
      <c r="AV41" s="24">
        <v>1</v>
      </c>
      <c r="AW41" s="24"/>
      <c r="AX41" s="24">
        <v>2</v>
      </c>
    </row>
    <row r="42" spans="1:50" x14ac:dyDescent="0.25">
      <c r="A42" s="22"/>
      <c r="B42" s="9" t="s">
        <v>255</v>
      </c>
      <c r="C42" s="6">
        <v>26650.04</v>
      </c>
      <c r="E42" s="22"/>
      <c r="F42" s="9" t="s">
        <v>256</v>
      </c>
      <c r="G42" s="6">
        <v>36929</v>
      </c>
      <c r="I42" s="22"/>
      <c r="J42" s="9" t="s">
        <v>203</v>
      </c>
      <c r="K42" s="6">
        <v>41719.5</v>
      </c>
      <c r="M42" s="22"/>
      <c r="N42" s="9" t="s">
        <v>257</v>
      </c>
      <c r="O42" s="6">
        <v>41068.17</v>
      </c>
      <c r="Q42" s="22"/>
      <c r="R42" s="9" t="s">
        <v>258</v>
      </c>
      <c r="S42" s="6">
        <v>46407.31</v>
      </c>
      <c r="V42" t="s">
        <v>125</v>
      </c>
      <c r="W42" s="10">
        <v>40333.65</v>
      </c>
      <c r="Z42" s="10" t="s">
        <v>259</v>
      </c>
      <c r="AA42" s="10">
        <v>26800</v>
      </c>
      <c r="AD42" s="43">
        <v>2003</v>
      </c>
      <c r="AE42">
        <v>41</v>
      </c>
      <c r="AF42" s="8" t="str">
        <f t="shared" si="4"/>
        <v>000482 TALLERES GALMAN,S.</v>
      </c>
      <c r="AG42" s="5">
        <f t="shared" si="5"/>
        <v>26650.04</v>
      </c>
      <c r="AI42" s="9" t="s">
        <v>197</v>
      </c>
      <c r="AJ42" s="50"/>
      <c r="AK42" s="51">
        <v>49066</v>
      </c>
      <c r="AL42" s="51"/>
      <c r="AM42" s="51">
        <v>23000</v>
      </c>
      <c r="AN42" s="51"/>
      <c r="AO42" s="52">
        <v>72066</v>
      </c>
      <c r="AR42" s="17" t="s">
        <v>197</v>
      </c>
      <c r="AS42" s="24"/>
      <c r="AT42" s="24">
        <v>1</v>
      </c>
      <c r="AU42" s="24"/>
      <c r="AV42" s="24">
        <v>1</v>
      </c>
      <c r="AW42" s="24"/>
      <c r="AX42" s="24">
        <v>2</v>
      </c>
    </row>
    <row r="43" spans="1:50" x14ac:dyDescent="0.25">
      <c r="A43" s="22"/>
      <c r="B43" s="9" t="s">
        <v>205</v>
      </c>
      <c r="C43" s="6">
        <v>26198.07</v>
      </c>
      <c r="E43" s="22"/>
      <c r="F43" s="9" t="s">
        <v>248</v>
      </c>
      <c r="G43" s="6">
        <v>36555</v>
      </c>
      <c r="J43" s="9" t="s">
        <v>260</v>
      </c>
      <c r="K43" s="6">
        <v>40494.33</v>
      </c>
      <c r="M43" s="22"/>
      <c r="N43" s="9" t="s">
        <v>261</v>
      </c>
      <c r="O43" s="6">
        <v>40465</v>
      </c>
      <c r="Q43" s="22"/>
      <c r="R43" s="9" t="s">
        <v>262</v>
      </c>
      <c r="S43" s="6">
        <v>45590</v>
      </c>
      <c r="V43" t="s">
        <v>263</v>
      </c>
      <c r="W43" s="10">
        <v>39213</v>
      </c>
      <c r="Z43" s="10" t="s">
        <v>264</v>
      </c>
      <c r="AA43" s="10">
        <v>26547.86</v>
      </c>
      <c r="AD43" s="43">
        <v>2003</v>
      </c>
      <c r="AE43">
        <v>42</v>
      </c>
      <c r="AF43" s="8" t="str">
        <f t="shared" si="4"/>
        <v>000191 VODAFONE ESPAÑA, S</v>
      </c>
      <c r="AG43" s="5">
        <f t="shared" si="5"/>
        <v>26198.07</v>
      </c>
      <c r="AI43" s="9" t="s">
        <v>203</v>
      </c>
      <c r="AJ43" s="50"/>
      <c r="AK43" s="51">
        <v>47556</v>
      </c>
      <c r="AL43" s="51">
        <v>41719.5</v>
      </c>
      <c r="AM43" s="51"/>
      <c r="AN43" s="51"/>
      <c r="AO43" s="52">
        <v>89275.5</v>
      </c>
      <c r="AR43" s="17" t="s">
        <v>203</v>
      </c>
      <c r="AS43" s="24"/>
      <c r="AT43" s="24">
        <v>1</v>
      </c>
      <c r="AU43" s="24">
        <v>1</v>
      </c>
      <c r="AV43" s="24"/>
      <c r="AW43" s="24"/>
      <c r="AX43" s="24">
        <v>2</v>
      </c>
    </row>
    <row r="44" spans="1:50" x14ac:dyDescent="0.25">
      <c r="A44" s="22"/>
      <c r="B44" s="9" t="s">
        <v>265</v>
      </c>
      <c r="C44" s="6">
        <v>25833.3</v>
      </c>
      <c r="E44" s="22"/>
      <c r="F44" s="9" t="s">
        <v>266</v>
      </c>
      <c r="G44" s="6">
        <v>36000</v>
      </c>
      <c r="I44" s="22"/>
      <c r="J44" s="9" t="s">
        <v>136</v>
      </c>
      <c r="K44" s="6">
        <v>38702.550000000003</v>
      </c>
      <c r="M44" s="22"/>
      <c r="N44" s="9" t="s">
        <v>267</v>
      </c>
      <c r="O44" s="6">
        <v>38700</v>
      </c>
      <c r="Q44" s="22"/>
      <c r="R44" s="9" t="s">
        <v>268</v>
      </c>
      <c r="S44" s="6">
        <v>45375</v>
      </c>
      <c r="V44" t="s">
        <v>269</v>
      </c>
      <c r="W44" s="10">
        <v>39034</v>
      </c>
      <c r="Z44" s="10" t="s">
        <v>270</v>
      </c>
      <c r="AA44" s="10">
        <v>26240</v>
      </c>
      <c r="AD44" s="43">
        <v>2004</v>
      </c>
      <c r="AE44">
        <v>1</v>
      </c>
      <c r="AF44" t="str">
        <f>F2</f>
        <v xml:space="preserve">000653 LEASING CATALUNYA </v>
      </c>
      <c r="AG44">
        <f>G2</f>
        <v>190795</v>
      </c>
      <c r="AI44" s="9" t="s">
        <v>226</v>
      </c>
      <c r="AJ44" s="50"/>
      <c r="AK44" s="51">
        <v>42912.08</v>
      </c>
      <c r="AL44" s="51"/>
      <c r="AM44" s="51"/>
      <c r="AN44" s="51">
        <v>30408</v>
      </c>
      <c r="AO44" s="52">
        <v>73320.08</v>
      </c>
      <c r="AR44" s="17" t="s">
        <v>226</v>
      </c>
      <c r="AS44" s="24"/>
      <c r="AT44" s="24">
        <v>1</v>
      </c>
      <c r="AU44" s="24"/>
      <c r="AV44" s="24"/>
      <c r="AW44" s="24">
        <v>1</v>
      </c>
      <c r="AX44" s="24">
        <v>2</v>
      </c>
    </row>
    <row r="45" spans="1:50" x14ac:dyDescent="0.25">
      <c r="A45" s="22"/>
      <c r="B45" s="9" t="s">
        <v>28</v>
      </c>
      <c r="C45" s="6">
        <v>25295.47</v>
      </c>
      <c r="E45" s="22"/>
      <c r="F45" s="9" t="s">
        <v>271</v>
      </c>
      <c r="G45" s="6">
        <v>35433</v>
      </c>
      <c r="I45" s="22"/>
      <c r="J45" s="9" t="s">
        <v>112</v>
      </c>
      <c r="K45" s="6">
        <v>38578</v>
      </c>
      <c r="M45" s="22"/>
      <c r="N45" s="9" t="s">
        <v>76</v>
      </c>
      <c r="O45" s="6">
        <v>35000</v>
      </c>
      <c r="Q45" s="22"/>
      <c r="R45" s="9" t="s">
        <v>272</v>
      </c>
      <c r="S45" s="6">
        <v>44950</v>
      </c>
      <c r="V45" t="s">
        <v>273</v>
      </c>
      <c r="W45" s="10">
        <v>38303.5</v>
      </c>
      <c r="Z45" s="10" t="s">
        <v>274</v>
      </c>
      <c r="AA45" s="10">
        <v>26007.46</v>
      </c>
      <c r="AD45" s="43">
        <v>2004</v>
      </c>
      <c r="AE45">
        <v>2</v>
      </c>
      <c r="AF45" t="str">
        <f t="shared" ref="AF45:AF92" si="6">F3</f>
        <v>000560 SCANIA HISPANIA, S</v>
      </c>
      <c r="AG45">
        <f t="shared" ref="AG45:AG92" si="7">G3</f>
        <v>174454.13</v>
      </c>
      <c r="AI45" s="9" t="s">
        <v>239</v>
      </c>
      <c r="AJ45" s="50"/>
      <c r="AK45" s="51">
        <v>39425</v>
      </c>
      <c r="AL45" s="51"/>
      <c r="AM45" s="51"/>
      <c r="AN45" s="51">
        <v>31052</v>
      </c>
      <c r="AO45" s="52">
        <v>70477</v>
      </c>
      <c r="AR45" s="17" t="s">
        <v>239</v>
      </c>
      <c r="AS45" s="24"/>
      <c r="AT45" s="24">
        <v>1</v>
      </c>
      <c r="AU45" s="24"/>
      <c r="AV45" s="24"/>
      <c r="AW45" s="24">
        <v>1</v>
      </c>
      <c r="AX45" s="24">
        <v>2</v>
      </c>
    </row>
    <row r="46" spans="1:50" x14ac:dyDescent="0.25">
      <c r="A46" s="22"/>
      <c r="B46" s="9" t="s">
        <v>275</v>
      </c>
      <c r="C46" s="6">
        <v>24725</v>
      </c>
      <c r="E46" s="22"/>
      <c r="F46" s="9" t="s">
        <v>107</v>
      </c>
      <c r="G46" s="6">
        <v>34600</v>
      </c>
      <c r="I46" s="22"/>
      <c r="J46" s="9" t="s">
        <v>276</v>
      </c>
      <c r="K46" s="6">
        <v>38497.39</v>
      </c>
      <c r="M46" s="22"/>
      <c r="N46" s="9" t="s">
        <v>154</v>
      </c>
      <c r="O46" s="6">
        <v>33817.4</v>
      </c>
      <c r="Q46" s="22"/>
      <c r="R46" s="9" t="s">
        <v>277</v>
      </c>
      <c r="S46" s="6">
        <v>42821.65</v>
      </c>
      <c r="V46" t="s">
        <v>278</v>
      </c>
      <c r="W46" s="10">
        <v>38300</v>
      </c>
      <c r="Z46" s="10" t="s">
        <v>279</v>
      </c>
      <c r="AA46" s="10">
        <v>26000</v>
      </c>
      <c r="AD46" s="43">
        <v>2004</v>
      </c>
      <c r="AE46">
        <v>3</v>
      </c>
      <c r="AF46" t="str">
        <f t="shared" si="6"/>
        <v>000289 RED ELECTRICA DE ESPAÑA</v>
      </c>
      <c r="AG46">
        <f t="shared" si="7"/>
        <v>173929.03</v>
      </c>
      <c r="AI46" s="9" t="s">
        <v>248</v>
      </c>
      <c r="AJ46" s="50"/>
      <c r="AK46" s="51">
        <v>36555</v>
      </c>
      <c r="AL46" s="51"/>
      <c r="AM46" s="51"/>
      <c r="AN46" s="51">
        <v>48980</v>
      </c>
      <c r="AO46" s="52">
        <v>85535</v>
      </c>
      <c r="AR46" s="17" t="s">
        <v>248</v>
      </c>
      <c r="AS46" s="24"/>
      <c r="AT46" s="24">
        <v>1</v>
      </c>
      <c r="AU46" s="24"/>
      <c r="AV46" s="24"/>
      <c r="AW46" s="24">
        <v>1</v>
      </c>
      <c r="AX46" s="24">
        <v>2</v>
      </c>
    </row>
    <row r="47" spans="1:50" x14ac:dyDescent="0.25">
      <c r="A47" s="22"/>
      <c r="B47" s="9" t="s">
        <v>235</v>
      </c>
      <c r="C47" s="6">
        <v>24103.68</v>
      </c>
      <c r="E47" s="22"/>
      <c r="F47" s="9" t="s">
        <v>280</v>
      </c>
      <c r="G47" s="6">
        <v>33410.75</v>
      </c>
      <c r="I47" s="22"/>
      <c r="J47" s="9" t="s">
        <v>281</v>
      </c>
      <c r="K47" s="6">
        <v>38480</v>
      </c>
      <c r="M47" s="22"/>
      <c r="N47" s="9" t="s">
        <v>282</v>
      </c>
      <c r="O47" s="6">
        <v>33800</v>
      </c>
      <c r="Q47" s="22"/>
      <c r="R47" s="9" t="s">
        <v>283</v>
      </c>
      <c r="S47" s="6">
        <v>41795</v>
      </c>
      <c r="V47" t="s">
        <v>284</v>
      </c>
      <c r="W47" s="10">
        <v>38000</v>
      </c>
      <c r="Z47" s="10" t="s">
        <v>285</v>
      </c>
      <c r="AA47" s="10">
        <v>24750</v>
      </c>
      <c r="AD47" s="43">
        <v>2004</v>
      </c>
      <c r="AE47">
        <v>4</v>
      </c>
      <c r="AF47" t="str">
        <f t="shared" si="6"/>
        <v>000198 MONTAJES REYME, S.</v>
      </c>
      <c r="AG47">
        <f t="shared" si="7"/>
        <v>170900</v>
      </c>
      <c r="AI47" s="9" t="s">
        <v>162</v>
      </c>
      <c r="AJ47" s="50"/>
      <c r="AK47" s="51">
        <v>32070</v>
      </c>
      <c r="AL47" s="51">
        <v>64500</v>
      </c>
      <c r="AM47" s="51"/>
      <c r="AN47" s="51"/>
      <c r="AO47" s="52">
        <v>96570</v>
      </c>
      <c r="AR47" s="17" t="s">
        <v>162</v>
      </c>
      <c r="AS47" s="24"/>
      <c r="AT47" s="24">
        <v>1</v>
      </c>
      <c r="AU47" s="24">
        <v>1</v>
      </c>
      <c r="AV47" s="24"/>
      <c r="AW47" s="24"/>
      <c r="AX47" s="24">
        <v>2</v>
      </c>
    </row>
    <row r="48" spans="1:50" x14ac:dyDescent="0.25">
      <c r="A48" s="22"/>
      <c r="B48" s="9" t="s">
        <v>189</v>
      </c>
      <c r="C48" s="6">
        <v>23820</v>
      </c>
      <c r="E48" s="22"/>
      <c r="F48" s="9" t="s">
        <v>162</v>
      </c>
      <c r="G48" s="6">
        <v>32070</v>
      </c>
      <c r="I48" s="22"/>
      <c r="J48" s="9" t="s">
        <v>286</v>
      </c>
      <c r="K48" s="6">
        <v>38405</v>
      </c>
      <c r="M48" s="22"/>
      <c r="N48" s="9" t="s">
        <v>287</v>
      </c>
      <c r="O48" s="6">
        <v>32860</v>
      </c>
      <c r="Q48" s="22"/>
      <c r="R48" s="9" t="s">
        <v>39</v>
      </c>
      <c r="S48" s="6">
        <v>41175</v>
      </c>
      <c r="V48" t="s">
        <v>288</v>
      </c>
      <c r="W48" s="10">
        <v>37261.31</v>
      </c>
      <c r="Z48" s="10" t="s">
        <v>289</v>
      </c>
      <c r="AA48" s="10">
        <v>24347</v>
      </c>
      <c r="AD48" s="43">
        <v>2004</v>
      </c>
      <c r="AE48">
        <v>5</v>
      </c>
      <c r="AF48" t="str">
        <f t="shared" si="6"/>
        <v>000156 COBRA INSTALACIONE</v>
      </c>
      <c r="AG48">
        <f t="shared" si="7"/>
        <v>151075</v>
      </c>
      <c r="AI48" s="9" t="s">
        <v>189</v>
      </c>
      <c r="AJ48" s="50"/>
      <c r="AK48" s="51"/>
      <c r="AL48" s="51">
        <v>58799</v>
      </c>
      <c r="AM48" s="51"/>
      <c r="AN48" s="51">
        <v>30663.4</v>
      </c>
      <c r="AO48" s="52">
        <v>89462.399999999994</v>
      </c>
      <c r="AR48" s="17" t="s">
        <v>189</v>
      </c>
      <c r="AS48" s="24"/>
      <c r="AT48" s="24"/>
      <c r="AU48" s="24">
        <v>1</v>
      </c>
      <c r="AV48" s="24"/>
      <c r="AW48" s="24">
        <v>1</v>
      </c>
      <c r="AX48" s="24">
        <v>2</v>
      </c>
    </row>
    <row r="49" spans="1:50" x14ac:dyDescent="0.25">
      <c r="A49" s="22"/>
      <c r="B49" s="9" t="s">
        <v>290</v>
      </c>
      <c r="C49" s="6">
        <v>23500</v>
      </c>
      <c r="E49" s="22"/>
      <c r="F49" s="9" t="s">
        <v>39</v>
      </c>
      <c r="G49" s="6">
        <v>32020</v>
      </c>
      <c r="I49" s="22"/>
      <c r="J49" s="9" t="s">
        <v>291</v>
      </c>
      <c r="K49" s="6">
        <v>38302</v>
      </c>
      <c r="M49" s="22"/>
      <c r="N49" s="9" t="s">
        <v>167</v>
      </c>
      <c r="O49" s="6">
        <v>32190.1</v>
      </c>
      <c r="Q49" s="22"/>
      <c r="R49" s="9" t="s">
        <v>222</v>
      </c>
      <c r="S49" s="6">
        <v>39450</v>
      </c>
      <c r="V49" t="s">
        <v>292</v>
      </c>
      <c r="W49" s="10">
        <v>37000</v>
      </c>
      <c r="Z49" s="10" t="s">
        <v>293</v>
      </c>
      <c r="AA49" s="10">
        <v>24000</v>
      </c>
      <c r="AD49" s="43">
        <v>2004</v>
      </c>
      <c r="AE49">
        <v>6</v>
      </c>
      <c r="AF49" t="str">
        <f t="shared" si="6"/>
        <v>000590 PROMOTAFE,S .L</v>
      </c>
      <c r="AG49">
        <f t="shared" si="7"/>
        <v>143235.29999999999</v>
      </c>
      <c r="AI49" s="9" t="s">
        <v>199</v>
      </c>
      <c r="AJ49" s="50"/>
      <c r="AK49" s="51"/>
      <c r="AL49" s="51">
        <v>36540</v>
      </c>
      <c r="AM49" s="51"/>
      <c r="AN49" s="51">
        <v>57890</v>
      </c>
      <c r="AO49" s="52">
        <v>94430</v>
      </c>
      <c r="AR49" s="17" t="s">
        <v>199</v>
      </c>
      <c r="AS49" s="24"/>
      <c r="AT49" s="24"/>
      <c r="AU49" s="24">
        <v>1</v>
      </c>
      <c r="AV49" s="24"/>
      <c r="AW49" s="24">
        <v>1</v>
      </c>
      <c r="AX49" s="24">
        <v>2</v>
      </c>
    </row>
    <row r="50" spans="1:50" x14ac:dyDescent="0.25">
      <c r="A50" s="22"/>
      <c r="B50" s="9" t="s">
        <v>150</v>
      </c>
      <c r="C50" s="6">
        <v>23420</v>
      </c>
      <c r="E50" s="22"/>
      <c r="F50" s="9" t="s">
        <v>294</v>
      </c>
      <c r="G50" s="6">
        <v>32006.400000000001</v>
      </c>
      <c r="I50" s="22"/>
      <c r="J50" s="9" t="s">
        <v>28</v>
      </c>
      <c r="K50" s="6">
        <v>38260.339999999997</v>
      </c>
      <c r="M50" s="22"/>
      <c r="N50" s="9" t="s">
        <v>295</v>
      </c>
      <c r="O50" s="6">
        <v>30675</v>
      </c>
      <c r="Q50" s="22"/>
      <c r="R50" s="9" t="s">
        <v>150</v>
      </c>
      <c r="S50" s="6">
        <v>39425</v>
      </c>
      <c r="V50" t="s">
        <v>296</v>
      </c>
      <c r="W50" s="10">
        <v>36825</v>
      </c>
      <c r="Z50" s="10" t="s">
        <v>297</v>
      </c>
      <c r="AA50" s="10">
        <v>23935</v>
      </c>
      <c r="AD50" s="43">
        <v>2004</v>
      </c>
      <c r="AE50">
        <v>7</v>
      </c>
      <c r="AF50" t="str">
        <f t="shared" si="6"/>
        <v>000456 ELECNOR, S.A.</v>
      </c>
      <c r="AG50">
        <f t="shared" si="7"/>
        <v>138700</v>
      </c>
      <c r="AI50" s="9" t="s">
        <v>170</v>
      </c>
      <c r="AJ50" s="50"/>
      <c r="AK50" s="51"/>
      <c r="AL50" s="51">
        <v>31050</v>
      </c>
      <c r="AM50" s="51">
        <v>63162</v>
      </c>
      <c r="AN50" s="51"/>
      <c r="AO50" s="52">
        <v>94212</v>
      </c>
      <c r="AR50" s="17" t="s">
        <v>170</v>
      </c>
      <c r="AS50" s="24"/>
      <c r="AT50" s="24"/>
      <c r="AU50" s="24">
        <v>1</v>
      </c>
      <c r="AV50" s="24">
        <v>1</v>
      </c>
      <c r="AW50" s="24"/>
      <c r="AX50" s="24">
        <v>2</v>
      </c>
    </row>
    <row r="51" spans="1:50" x14ac:dyDescent="0.25">
      <c r="A51" s="22"/>
      <c r="B51" s="9" t="s">
        <v>298</v>
      </c>
      <c r="C51" s="6">
        <v>23195.200000000001</v>
      </c>
      <c r="E51" s="22"/>
      <c r="F51" s="9" t="s">
        <v>299</v>
      </c>
      <c r="G51" s="6">
        <v>30279.52</v>
      </c>
      <c r="I51" s="22"/>
      <c r="J51" s="9" t="s">
        <v>110</v>
      </c>
      <c r="K51" s="6">
        <v>37000</v>
      </c>
      <c r="M51" s="22"/>
      <c r="N51" s="9" t="s">
        <v>66</v>
      </c>
      <c r="O51" s="6">
        <v>29749</v>
      </c>
      <c r="Q51" s="22"/>
      <c r="R51" s="9" t="s">
        <v>300</v>
      </c>
      <c r="S51" s="6">
        <v>38093</v>
      </c>
      <c r="V51" t="s">
        <v>301</v>
      </c>
      <c r="W51" s="10">
        <v>36425</v>
      </c>
      <c r="Z51" s="10" t="s">
        <v>302</v>
      </c>
      <c r="AA51" s="10">
        <v>23007.120000000003</v>
      </c>
      <c r="AD51" s="43">
        <v>2004</v>
      </c>
      <c r="AE51">
        <v>8</v>
      </c>
      <c r="AF51" t="str">
        <f t="shared" si="6"/>
        <v>000439 GENESETE</v>
      </c>
      <c r="AG51">
        <f t="shared" si="7"/>
        <v>117461.67</v>
      </c>
      <c r="AI51" s="9" t="s">
        <v>180</v>
      </c>
      <c r="AJ51" s="50"/>
      <c r="AK51" s="51"/>
      <c r="AL51" s="51">
        <v>28488</v>
      </c>
      <c r="AM51" s="51"/>
      <c r="AN51" s="51">
        <v>63825</v>
      </c>
      <c r="AO51" s="52">
        <v>92313</v>
      </c>
      <c r="AR51" s="17" t="s">
        <v>180</v>
      </c>
      <c r="AS51" s="24"/>
      <c r="AT51" s="24"/>
      <c r="AU51" s="24">
        <v>1</v>
      </c>
      <c r="AV51" s="24"/>
      <c r="AW51" s="24">
        <v>1</v>
      </c>
      <c r="AX51" s="24">
        <v>2</v>
      </c>
    </row>
    <row r="52" spans="1:50" x14ac:dyDescent="0.25">
      <c r="A52" s="22"/>
      <c r="B52" s="9" t="s">
        <v>303</v>
      </c>
      <c r="C52" s="6">
        <v>22156</v>
      </c>
      <c r="E52" s="22"/>
      <c r="F52" s="9" t="s">
        <v>304</v>
      </c>
      <c r="G52" s="6">
        <v>29400</v>
      </c>
      <c r="I52" s="22"/>
      <c r="J52" s="9" t="s">
        <v>305</v>
      </c>
      <c r="K52" s="6">
        <v>36670</v>
      </c>
      <c r="M52" s="22"/>
      <c r="N52" s="9" t="s">
        <v>306</v>
      </c>
      <c r="O52" s="6">
        <v>29300</v>
      </c>
      <c r="Q52" s="22"/>
      <c r="R52" s="9" t="s">
        <v>307</v>
      </c>
      <c r="S52" s="6">
        <v>37486</v>
      </c>
      <c r="V52" t="s">
        <v>308</v>
      </c>
      <c r="W52" s="10">
        <v>36200</v>
      </c>
      <c r="Z52" s="10" t="s">
        <v>309</v>
      </c>
      <c r="AA52" s="10">
        <v>22950</v>
      </c>
      <c r="AD52" s="43">
        <v>2004</v>
      </c>
      <c r="AE52">
        <v>9</v>
      </c>
      <c r="AF52" t="str">
        <f t="shared" si="6"/>
        <v>000559 GENERAL DE SERVICIOS INTEGRALES</v>
      </c>
      <c r="AG52">
        <f t="shared" si="7"/>
        <v>105771</v>
      </c>
      <c r="AI52" s="9" t="s">
        <v>145</v>
      </c>
      <c r="AJ52" s="50"/>
      <c r="AK52" s="51"/>
      <c r="AL52" s="51"/>
      <c r="AM52" s="51">
        <v>71775.899999999994</v>
      </c>
      <c r="AN52" s="51">
        <v>88797.51</v>
      </c>
      <c r="AO52" s="52">
        <v>160573.40999999997</v>
      </c>
      <c r="AR52" s="17" t="s">
        <v>145</v>
      </c>
      <c r="AS52" s="24"/>
      <c r="AT52" s="24"/>
      <c r="AU52" s="24"/>
      <c r="AV52" s="24">
        <v>1</v>
      </c>
      <c r="AW52" s="24">
        <v>1</v>
      </c>
      <c r="AX52" s="24">
        <v>2</v>
      </c>
    </row>
    <row r="53" spans="1:50" x14ac:dyDescent="0.25">
      <c r="A53" s="22"/>
      <c r="B53" s="9" t="s">
        <v>310</v>
      </c>
      <c r="C53" s="6">
        <v>21989</v>
      </c>
      <c r="E53" s="22"/>
      <c r="F53" s="9" t="s">
        <v>58</v>
      </c>
      <c r="G53" s="6">
        <v>26694</v>
      </c>
      <c r="I53" s="22"/>
      <c r="J53" s="9" t="s">
        <v>199</v>
      </c>
      <c r="K53" s="6">
        <v>36540</v>
      </c>
      <c r="M53" s="22"/>
      <c r="N53" s="9" t="s">
        <v>311</v>
      </c>
      <c r="O53" s="6">
        <v>28000</v>
      </c>
      <c r="Q53" s="22"/>
      <c r="R53" s="9" t="s">
        <v>312</v>
      </c>
      <c r="S53" s="6">
        <v>36405</v>
      </c>
      <c r="V53" t="s">
        <v>313</v>
      </c>
      <c r="W53" s="10">
        <v>35435</v>
      </c>
      <c r="Z53" s="10" t="s">
        <v>314</v>
      </c>
      <c r="AA53" s="10">
        <v>22600</v>
      </c>
      <c r="AD53" s="43">
        <v>2004</v>
      </c>
      <c r="AE53">
        <v>10</v>
      </c>
      <c r="AF53" t="str">
        <f t="shared" si="6"/>
        <v>000664 HOTEL PARAISO DUNA</v>
      </c>
      <c r="AG53">
        <f t="shared" si="7"/>
        <v>99500</v>
      </c>
      <c r="AI53" s="9" t="s">
        <v>150</v>
      </c>
      <c r="AJ53" s="50"/>
      <c r="AK53" s="51"/>
      <c r="AL53" s="51"/>
      <c r="AM53" s="51">
        <v>67963.5</v>
      </c>
      <c r="AN53" s="51">
        <v>39425</v>
      </c>
      <c r="AO53" s="52">
        <v>107388.5</v>
      </c>
      <c r="AR53" s="17" t="s">
        <v>150</v>
      </c>
      <c r="AS53" s="24"/>
      <c r="AT53" s="24"/>
      <c r="AU53" s="24"/>
      <c r="AV53" s="24">
        <v>1</v>
      </c>
      <c r="AW53" s="24">
        <v>1</v>
      </c>
      <c r="AX53" s="24">
        <v>2</v>
      </c>
    </row>
    <row r="54" spans="1:50" x14ac:dyDescent="0.25">
      <c r="A54" s="22"/>
      <c r="B54" s="9" t="s">
        <v>315</v>
      </c>
      <c r="C54" s="6">
        <v>21200</v>
      </c>
      <c r="E54" s="22"/>
      <c r="F54" s="9" t="s">
        <v>189</v>
      </c>
      <c r="G54" s="6">
        <v>24991</v>
      </c>
      <c r="I54" s="22"/>
      <c r="J54" s="9" t="s">
        <v>27</v>
      </c>
      <c r="K54" s="6">
        <v>36229</v>
      </c>
      <c r="M54" s="22"/>
      <c r="N54" s="9" t="s">
        <v>316</v>
      </c>
      <c r="O54" s="6">
        <v>27450</v>
      </c>
      <c r="Q54" s="22"/>
      <c r="R54" s="9" t="s">
        <v>317</v>
      </c>
      <c r="S54" s="6">
        <v>35740</v>
      </c>
      <c r="V54" t="s">
        <v>318</v>
      </c>
      <c r="W54" s="10">
        <v>33657</v>
      </c>
      <c r="Z54" s="10" t="s">
        <v>319</v>
      </c>
      <c r="AA54" s="10">
        <v>21915</v>
      </c>
      <c r="AD54" s="43">
        <v>2004</v>
      </c>
      <c r="AE54">
        <v>11</v>
      </c>
      <c r="AF54" t="str">
        <f t="shared" si="6"/>
        <v>000452 CONSTRUCCIONES ANGEL JOVE</v>
      </c>
      <c r="AG54">
        <f t="shared" si="7"/>
        <v>99308.83</v>
      </c>
      <c r="AI54" s="9" t="s">
        <v>194</v>
      </c>
      <c r="AJ54" s="50"/>
      <c r="AK54" s="51"/>
      <c r="AL54" s="51"/>
      <c r="AM54" s="51">
        <v>50000</v>
      </c>
      <c r="AN54" s="51">
        <v>31195</v>
      </c>
      <c r="AO54" s="52">
        <v>81195</v>
      </c>
      <c r="AR54" s="17" t="s">
        <v>194</v>
      </c>
      <c r="AS54" s="24"/>
      <c r="AT54" s="24"/>
      <c r="AU54" s="24"/>
      <c r="AV54" s="24">
        <v>1</v>
      </c>
      <c r="AW54" s="24">
        <v>1</v>
      </c>
      <c r="AX54" s="24">
        <v>2</v>
      </c>
    </row>
    <row r="55" spans="1:50" x14ac:dyDescent="0.25">
      <c r="A55" s="22"/>
      <c r="B55" s="9" t="s">
        <v>320</v>
      </c>
      <c r="C55" s="6">
        <v>19515</v>
      </c>
      <c r="E55" s="22"/>
      <c r="F55" s="9" t="s">
        <v>213</v>
      </c>
      <c r="G55" s="6">
        <v>24775.38</v>
      </c>
      <c r="I55" s="22"/>
      <c r="J55" s="9" t="s">
        <v>321</v>
      </c>
      <c r="K55" s="6">
        <v>34675</v>
      </c>
      <c r="M55" s="22"/>
      <c r="N55" s="9" t="s">
        <v>322</v>
      </c>
      <c r="O55" s="6">
        <v>27224.11</v>
      </c>
      <c r="Q55" s="22"/>
      <c r="R55" s="9" t="s">
        <v>323</v>
      </c>
      <c r="S55" s="6">
        <v>34800</v>
      </c>
      <c r="V55" t="s">
        <v>324</v>
      </c>
      <c r="W55" s="10">
        <v>33580</v>
      </c>
      <c r="Z55" s="10" t="s">
        <v>84</v>
      </c>
      <c r="AA55" s="10">
        <v>20550</v>
      </c>
      <c r="AD55" s="43">
        <v>2004</v>
      </c>
      <c r="AE55">
        <v>12</v>
      </c>
      <c r="AF55" t="str">
        <f t="shared" si="6"/>
        <v>000261 UNION FENOSA GENERERACION</v>
      </c>
      <c r="AG55">
        <f t="shared" si="7"/>
        <v>90812</v>
      </c>
      <c r="AI55" s="9" t="s">
        <v>222</v>
      </c>
      <c r="AJ55" s="50"/>
      <c r="AK55" s="51"/>
      <c r="AL55" s="51"/>
      <c r="AM55" s="51">
        <v>46710</v>
      </c>
      <c r="AN55" s="51">
        <v>39450</v>
      </c>
      <c r="AO55" s="52">
        <v>86160</v>
      </c>
      <c r="AR55" s="17" t="s">
        <v>222</v>
      </c>
      <c r="AS55" s="24"/>
      <c r="AT55" s="24"/>
      <c r="AU55" s="24"/>
      <c r="AV55" s="24">
        <v>1</v>
      </c>
      <c r="AW55" s="24">
        <v>1</v>
      </c>
      <c r="AX55" s="24">
        <v>2</v>
      </c>
    </row>
    <row r="56" spans="1:50" x14ac:dyDescent="0.25">
      <c r="A56" s="22"/>
      <c r="B56" s="9" t="s">
        <v>325</v>
      </c>
      <c r="C56" s="6">
        <v>19350</v>
      </c>
      <c r="E56" s="22"/>
      <c r="F56" s="9" t="s">
        <v>326</v>
      </c>
      <c r="G56" s="6">
        <v>24550</v>
      </c>
      <c r="I56" s="22"/>
      <c r="J56" s="9" t="s">
        <v>58</v>
      </c>
      <c r="K56" s="6">
        <v>34500</v>
      </c>
      <c r="M56" s="22"/>
      <c r="N56" s="9" t="s">
        <v>327</v>
      </c>
      <c r="O56" s="6">
        <v>26500</v>
      </c>
      <c r="Q56" s="22"/>
      <c r="R56" s="9" t="s">
        <v>320</v>
      </c>
      <c r="S56" s="6">
        <v>34783</v>
      </c>
      <c r="V56" t="s">
        <v>328</v>
      </c>
      <c r="W56" s="10">
        <v>33495</v>
      </c>
      <c r="Z56" s="10" t="s">
        <v>329</v>
      </c>
      <c r="AA56" s="10">
        <v>20429.8</v>
      </c>
      <c r="AD56" s="43">
        <v>2004</v>
      </c>
      <c r="AE56">
        <v>13</v>
      </c>
      <c r="AF56" t="str">
        <f t="shared" si="6"/>
        <v>000432 TECNOIMPORT</v>
      </c>
      <c r="AG56">
        <f t="shared" si="7"/>
        <v>88398</v>
      </c>
      <c r="AI56" s="9" t="s">
        <v>213</v>
      </c>
      <c r="AJ56" s="50"/>
      <c r="AK56" s="51"/>
      <c r="AL56" s="51"/>
      <c r="AM56" s="51">
        <v>45504</v>
      </c>
      <c r="AN56" s="51">
        <v>55410</v>
      </c>
      <c r="AO56" s="52">
        <v>100914</v>
      </c>
      <c r="AR56" s="17" t="s">
        <v>213</v>
      </c>
      <c r="AS56" s="24"/>
      <c r="AT56" s="24"/>
      <c r="AU56" s="24"/>
      <c r="AV56" s="24">
        <v>1</v>
      </c>
      <c r="AW56" s="24">
        <v>1</v>
      </c>
      <c r="AX56" s="24">
        <v>2</v>
      </c>
    </row>
    <row r="57" spans="1:50" x14ac:dyDescent="0.25">
      <c r="A57" s="22"/>
      <c r="B57" s="9" t="s">
        <v>330</v>
      </c>
      <c r="C57" s="6">
        <v>19000</v>
      </c>
      <c r="E57" s="22"/>
      <c r="F57" s="9" t="s">
        <v>331</v>
      </c>
      <c r="G57" s="6">
        <v>24177</v>
      </c>
      <c r="I57" s="22"/>
      <c r="J57" s="9" t="s">
        <v>167</v>
      </c>
      <c r="K57" s="6">
        <v>33600</v>
      </c>
      <c r="M57" s="22"/>
      <c r="N57" s="9" t="s">
        <v>95</v>
      </c>
      <c r="O57" s="6">
        <v>25398.29</v>
      </c>
      <c r="Q57" s="22"/>
      <c r="R57" s="9" t="s">
        <v>332</v>
      </c>
      <c r="S57" s="6">
        <v>33107.17</v>
      </c>
      <c r="V57" t="s">
        <v>333</v>
      </c>
      <c r="W57" s="10">
        <v>33450</v>
      </c>
      <c r="Z57" s="10" t="s">
        <v>334</v>
      </c>
      <c r="AA57" s="10">
        <v>19699.5</v>
      </c>
      <c r="AD57" s="43">
        <v>2004</v>
      </c>
      <c r="AE57">
        <v>14</v>
      </c>
      <c r="AF57" t="str">
        <f t="shared" si="6"/>
        <v xml:space="preserve">000212 INTELSIS SISTEMAS </v>
      </c>
      <c r="AG57">
        <f t="shared" si="7"/>
        <v>88176</v>
      </c>
      <c r="AI57" s="9" t="s">
        <v>29</v>
      </c>
      <c r="AJ57" s="50"/>
      <c r="AK57" s="51"/>
      <c r="AL57" s="51">
        <v>296851.20000000001</v>
      </c>
      <c r="AM57" s="51"/>
      <c r="AN57" s="51"/>
      <c r="AO57" s="52">
        <v>296851.20000000001</v>
      </c>
      <c r="AR57" s="17" t="s">
        <v>29</v>
      </c>
      <c r="AS57" s="24"/>
      <c r="AT57" s="24"/>
      <c r="AU57" s="24">
        <v>1</v>
      </c>
      <c r="AV57" s="24"/>
      <c r="AW57" s="24"/>
      <c r="AX57" s="24">
        <v>1</v>
      </c>
    </row>
    <row r="58" spans="1:50" x14ac:dyDescent="0.25">
      <c r="A58" s="22"/>
      <c r="B58" s="9" t="s">
        <v>335</v>
      </c>
      <c r="C58" s="6">
        <v>18200</v>
      </c>
      <c r="E58" s="22"/>
      <c r="F58" s="9" t="s">
        <v>49</v>
      </c>
      <c r="G58" s="6">
        <v>23957.18</v>
      </c>
      <c r="I58" s="22"/>
      <c r="J58" s="9" t="s">
        <v>336</v>
      </c>
      <c r="K58" s="6">
        <v>32400</v>
      </c>
      <c r="M58" s="22"/>
      <c r="N58" s="9" t="s">
        <v>337</v>
      </c>
      <c r="O58" s="6">
        <v>25318.6</v>
      </c>
      <c r="Q58" s="22"/>
      <c r="R58" s="9" t="s">
        <v>338</v>
      </c>
      <c r="S58" s="6">
        <v>32678.53</v>
      </c>
      <c r="V58" t="s">
        <v>339</v>
      </c>
      <c r="W58" s="10">
        <v>33201.120000000003</v>
      </c>
      <c r="Z58" s="10" t="s">
        <v>340</v>
      </c>
      <c r="AA58" s="10">
        <v>19535</v>
      </c>
      <c r="AD58" s="43">
        <v>2004</v>
      </c>
      <c r="AE58">
        <v>15</v>
      </c>
      <c r="AF58" t="str">
        <f t="shared" si="6"/>
        <v>000581 CANARI CONCRET, S.</v>
      </c>
      <c r="AG58">
        <f t="shared" si="7"/>
        <v>79298</v>
      </c>
      <c r="AI58" s="9" t="s">
        <v>57</v>
      </c>
      <c r="AJ58" s="50"/>
      <c r="AK58" s="51"/>
      <c r="AL58" s="51">
        <v>178569.60000000001</v>
      </c>
      <c r="AM58" s="51"/>
      <c r="AN58" s="51"/>
      <c r="AO58" s="52">
        <v>178569.60000000001</v>
      </c>
      <c r="AR58" s="17" t="s">
        <v>57</v>
      </c>
      <c r="AS58" s="24"/>
      <c r="AT58" s="24"/>
      <c r="AU58" s="24">
        <v>1</v>
      </c>
      <c r="AV58" s="24"/>
      <c r="AW58" s="24"/>
      <c r="AX58" s="24">
        <v>1</v>
      </c>
    </row>
    <row r="59" spans="1:50" x14ac:dyDescent="0.25">
      <c r="A59" s="22"/>
      <c r="B59" s="9" t="s">
        <v>246</v>
      </c>
      <c r="C59" s="6">
        <v>18163.400000000001</v>
      </c>
      <c r="E59" s="22"/>
      <c r="F59" s="9" t="s">
        <v>190</v>
      </c>
      <c r="G59" s="6">
        <v>23550</v>
      </c>
      <c r="I59" s="22"/>
      <c r="J59" s="9" t="s">
        <v>170</v>
      </c>
      <c r="K59" s="6">
        <v>31050</v>
      </c>
      <c r="M59" s="22"/>
      <c r="N59" s="9" t="s">
        <v>96</v>
      </c>
      <c r="O59" s="6">
        <v>25199</v>
      </c>
      <c r="Q59" s="22"/>
      <c r="R59" s="9" t="s">
        <v>341</v>
      </c>
      <c r="S59" s="6">
        <v>32400</v>
      </c>
      <c r="V59" t="s">
        <v>342</v>
      </c>
      <c r="W59" s="10">
        <v>32600</v>
      </c>
      <c r="Z59" s="10" t="s">
        <v>343</v>
      </c>
      <c r="AA59" s="10">
        <v>19400</v>
      </c>
      <c r="AD59" s="43">
        <v>2004</v>
      </c>
      <c r="AE59">
        <v>16</v>
      </c>
      <c r="AF59" t="str">
        <f t="shared" si="6"/>
        <v>000345 ELECTRICIDAD IDAR,</v>
      </c>
      <c r="AG59">
        <f t="shared" si="7"/>
        <v>77340</v>
      </c>
      <c r="AI59" s="9" t="s">
        <v>65</v>
      </c>
      <c r="AJ59" s="50"/>
      <c r="AK59" s="51"/>
      <c r="AL59" s="51">
        <v>175557.6</v>
      </c>
      <c r="AM59" s="51"/>
      <c r="AN59" s="51"/>
      <c r="AO59" s="52">
        <v>175557.6</v>
      </c>
      <c r="AR59" s="17" t="s">
        <v>65</v>
      </c>
      <c r="AS59" s="24"/>
      <c r="AT59" s="24"/>
      <c r="AU59" s="24">
        <v>1</v>
      </c>
      <c r="AV59" s="24"/>
      <c r="AW59" s="24"/>
      <c r="AX59" s="24">
        <v>1</v>
      </c>
    </row>
    <row r="60" spans="1:50" x14ac:dyDescent="0.25">
      <c r="A60" s="22"/>
      <c r="B60" s="9" t="s">
        <v>344</v>
      </c>
      <c r="C60" s="6">
        <v>17672</v>
      </c>
      <c r="E60" s="22"/>
      <c r="F60" s="9" t="s">
        <v>139</v>
      </c>
      <c r="G60" s="6">
        <v>23472</v>
      </c>
      <c r="I60" s="22"/>
      <c r="J60" s="9" t="s">
        <v>82</v>
      </c>
      <c r="K60" s="6">
        <v>30492</v>
      </c>
      <c r="M60" s="22"/>
      <c r="N60" s="9" t="s">
        <v>345</v>
      </c>
      <c r="O60" s="6">
        <v>25188</v>
      </c>
      <c r="Q60" s="22"/>
      <c r="R60" s="9" t="s">
        <v>346</v>
      </c>
      <c r="S60" s="6">
        <v>31900</v>
      </c>
      <c r="V60" t="s">
        <v>347</v>
      </c>
      <c r="W60" s="10">
        <v>31501</v>
      </c>
      <c r="Z60" s="10" t="s">
        <v>348</v>
      </c>
      <c r="AA60" s="10">
        <v>19200</v>
      </c>
      <c r="AD60" s="43">
        <v>2004</v>
      </c>
      <c r="AE60">
        <v>17</v>
      </c>
      <c r="AF60" t="str">
        <f t="shared" si="6"/>
        <v xml:space="preserve">000001 B.S.C.H. Leasing, </v>
      </c>
      <c r="AG60">
        <f t="shared" si="7"/>
        <v>76318</v>
      </c>
      <c r="AI60" s="9" t="s">
        <v>75</v>
      </c>
      <c r="AJ60" s="50"/>
      <c r="AK60" s="51"/>
      <c r="AL60" s="51">
        <v>162533.20000000001</v>
      </c>
      <c r="AM60" s="51"/>
      <c r="AN60" s="51"/>
      <c r="AO60" s="52">
        <v>162533.20000000001</v>
      </c>
      <c r="AR60" s="17" t="s">
        <v>75</v>
      </c>
      <c r="AS60" s="24"/>
      <c r="AT60" s="24"/>
      <c r="AU60" s="24">
        <v>1</v>
      </c>
      <c r="AV60" s="24"/>
      <c r="AW60" s="24"/>
      <c r="AX60" s="24">
        <v>1</v>
      </c>
    </row>
    <row r="61" spans="1:50" x14ac:dyDescent="0.25">
      <c r="A61" s="22"/>
      <c r="B61" s="9" t="s">
        <v>349</v>
      </c>
      <c r="C61" s="6">
        <v>16240</v>
      </c>
      <c r="E61" s="22"/>
      <c r="F61" s="9" t="s">
        <v>350</v>
      </c>
      <c r="G61" s="6">
        <v>23334.7</v>
      </c>
      <c r="I61" s="22"/>
      <c r="J61" s="9" t="s">
        <v>135</v>
      </c>
      <c r="K61" s="6">
        <v>30000</v>
      </c>
      <c r="M61" s="22"/>
      <c r="N61" s="9" t="s">
        <v>160</v>
      </c>
      <c r="O61" s="6">
        <v>25185</v>
      </c>
      <c r="Q61" s="22"/>
      <c r="R61" s="9" t="s">
        <v>351</v>
      </c>
      <c r="S61" s="6">
        <v>31520</v>
      </c>
      <c r="V61" t="s">
        <v>352</v>
      </c>
      <c r="W61" s="10">
        <v>31091.9</v>
      </c>
      <c r="Z61" s="10" t="s">
        <v>353</v>
      </c>
      <c r="AA61" s="10">
        <v>19062.5</v>
      </c>
      <c r="AD61" s="43">
        <v>2004</v>
      </c>
      <c r="AE61">
        <v>18</v>
      </c>
      <c r="AF61" t="str">
        <f t="shared" si="6"/>
        <v>000066 DIV. COMERC. UIMTE</v>
      </c>
      <c r="AG61">
        <f t="shared" si="7"/>
        <v>75781</v>
      </c>
      <c r="AI61" s="9" t="s">
        <v>81</v>
      </c>
      <c r="AJ61" s="50"/>
      <c r="AK61" s="51"/>
      <c r="AL61" s="51">
        <v>160350</v>
      </c>
      <c r="AM61" s="51"/>
      <c r="AN61" s="51"/>
      <c r="AO61" s="52">
        <v>160350</v>
      </c>
      <c r="AR61" s="17" t="s">
        <v>81</v>
      </c>
      <c r="AS61" s="24"/>
      <c r="AT61" s="24"/>
      <c r="AU61" s="24">
        <v>1</v>
      </c>
      <c r="AV61" s="24"/>
      <c r="AW61" s="24"/>
      <c r="AX61" s="24">
        <v>1</v>
      </c>
    </row>
    <row r="62" spans="1:50" x14ac:dyDescent="0.25">
      <c r="A62" s="22"/>
      <c r="B62" s="9" t="s">
        <v>354</v>
      </c>
      <c r="C62" s="6">
        <v>15914</v>
      </c>
      <c r="E62" s="22"/>
      <c r="F62" s="9" t="s">
        <v>151</v>
      </c>
      <c r="G62" s="6">
        <v>22790</v>
      </c>
      <c r="I62" s="22"/>
      <c r="J62" s="9" t="s">
        <v>180</v>
      </c>
      <c r="K62" s="6">
        <v>28488</v>
      </c>
      <c r="M62" s="22"/>
      <c r="N62" s="9" t="s">
        <v>355</v>
      </c>
      <c r="O62" s="6">
        <v>25000</v>
      </c>
      <c r="Q62" s="22"/>
      <c r="R62" s="9" t="s">
        <v>194</v>
      </c>
      <c r="S62" s="6">
        <v>31195</v>
      </c>
      <c r="V62" t="s">
        <v>356</v>
      </c>
      <c r="W62" s="10">
        <v>30670</v>
      </c>
      <c r="Z62" s="10" t="s">
        <v>357</v>
      </c>
      <c r="AA62" s="10">
        <v>17051.2</v>
      </c>
      <c r="AD62" s="43">
        <v>2004</v>
      </c>
      <c r="AE62">
        <v>19</v>
      </c>
      <c r="AF62" t="str">
        <f t="shared" si="6"/>
        <v>000176 UNION FENOSA DISTRIBUCION S.A.</v>
      </c>
      <c r="AG62">
        <f t="shared" si="7"/>
        <v>73129.289999999994</v>
      </c>
      <c r="AI62" s="9" t="s">
        <v>97</v>
      </c>
      <c r="AJ62" s="50"/>
      <c r="AK62" s="51"/>
      <c r="AL62" s="51">
        <v>94556.5</v>
      </c>
      <c r="AM62" s="51"/>
      <c r="AN62" s="51"/>
      <c r="AO62" s="52">
        <v>94556.5</v>
      </c>
      <c r="AR62" s="17" t="s">
        <v>97</v>
      </c>
      <c r="AS62" s="24"/>
      <c r="AT62" s="24"/>
      <c r="AU62" s="24">
        <v>1</v>
      </c>
      <c r="AV62" s="24"/>
      <c r="AW62" s="24"/>
      <c r="AX62" s="24">
        <v>1</v>
      </c>
    </row>
    <row r="63" spans="1:50" x14ac:dyDescent="0.25">
      <c r="A63" s="22"/>
      <c r="B63" s="9" t="s">
        <v>358</v>
      </c>
      <c r="C63" s="6">
        <v>15600</v>
      </c>
      <c r="E63" s="22"/>
      <c r="F63" s="9" t="s">
        <v>160</v>
      </c>
      <c r="G63" s="6">
        <v>22577.8</v>
      </c>
      <c r="I63" s="22"/>
      <c r="J63" s="9" t="s">
        <v>359</v>
      </c>
      <c r="K63" s="6">
        <v>27499.13</v>
      </c>
      <c r="M63" s="22"/>
      <c r="N63" s="9" t="s">
        <v>360</v>
      </c>
      <c r="O63" s="6">
        <v>24856</v>
      </c>
      <c r="Q63" s="22"/>
      <c r="R63" s="9" t="s">
        <v>239</v>
      </c>
      <c r="S63" s="6">
        <v>31052</v>
      </c>
      <c r="V63" t="s">
        <v>361</v>
      </c>
      <c r="W63" s="10">
        <v>30450</v>
      </c>
      <c r="Z63" s="10" t="s">
        <v>362</v>
      </c>
      <c r="AA63" s="10">
        <v>16355.289999999999</v>
      </c>
      <c r="AD63" s="43">
        <v>2004</v>
      </c>
      <c r="AE63">
        <v>20</v>
      </c>
      <c r="AF63" t="str">
        <f t="shared" si="6"/>
        <v>000329 KAHRAKIB</v>
      </c>
      <c r="AG63">
        <f t="shared" si="7"/>
        <v>72700.850000000006</v>
      </c>
      <c r="AI63" s="9" t="s">
        <v>105</v>
      </c>
      <c r="AJ63" s="50"/>
      <c r="AK63" s="51"/>
      <c r="AL63" s="51">
        <v>83286.350000000006</v>
      </c>
      <c r="AM63" s="51"/>
      <c r="AN63" s="51"/>
      <c r="AO63" s="52">
        <v>83286.350000000006</v>
      </c>
      <c r="AR63" s="17" t="s">
        <v>105</v>
      </c>
      <c r="AS63" s="24"/>
      <c r="AT63" s="24"/>
      <c r="AU63" s="24">
        <v>1</v>
      </c>
      <c r="AV63" s="24"/>
      <c r="AW63" s="24"/>
      <c r="AX63" s="24">
        <v>1</v>
      </c>
    </row>
    <row r="64" spans="1:50" x14ac:dyDescent="0.25">
      <c r="A64" s="22"/>
      <c r="B64" s="9" t="s">
        <v>363</v>
      </c>
      <c r="C64" s="6">
        <v>15336</v>
      </c>
      <c r="E64" s="22"/>
      <c r="F64" s="9" t="s">
        <v>282</v>
      </c>
      <c r="G64" s="6">
        <v>22067</v>
      </c>
      <c r="I64" s="22"/>
      <c r="J64" s="9" t="s">
        <v>364</v>
      </c>
      <c r="K64" s="6">
        <v>27324.6</v>
      </c>
      <c r="M64" s="22"/>
      <c r="N64" s="9" t="s">
        <v>365</v>
      </c>
      <c r="O64" s="6">
        <v>24157.5</v>
      </c>
      <c r="Q64" s="22"/>
      <c r="R64" s="9" t="s">
        <v>189</v>
      </c>
      <c r="S64" s="6">
        <v>30663.4</v>
      </c>
      <c r="V64" t="s">
        <v>366</v>
      </c>
      <c r="W64" s="10">
        <v>30403.62</v>
      </c>
      <c r="Z64" s="10" t="s">
        <v>367</v>
      </c>
      <c r="AA64" s="10">
        <v>15510</v>
      </c>
      <c r="AD64" s="43">
        <v>2004</v>
      </c>
      <c r="AE64">
        <v>21</v>
      </c>
      <c r="AF64" t="str">
        <f t="shared" si="6"/>
        <v>000415 DIELECTRO GALICIA,</v>
      </c>
      <c r="AG64">
        <f t="shared" si="7"/>
        <v>69704</v>
      </c>
      <c r="AI64" s="9" t="s">
        <v>117</v>
      </c>
      <c r="AJ64" s="50"/>
      <c r="AK64" s="51"/>
      <c r="AL64" s="51">
        <v>78873.259999999995</v>
      </c>
      <c r="AM64" s="51"/>
      <c r="AN64" s="51"/>
      <c r="AO64" s="52">
        <v>78873.259999999995</v>
      </c>
      <c r="AR64" s="17" t="s">
        <v>117</v>
      </c>
      <c r="AS64" s="24"/>
      <c r="AT64" s="24"/>
      <c r="AU64" s="24">
        <v>1</v>
      </c>
      <c r="AV64" s="24"/>
      <c r="AW64" s="24"/>
      <c r="AX64" s="24">
        <v>1</v>
      </c>
    </row>
    <row r="65" spans="1:50" x14ac:dyDescent="0.25">
      <c r="A65" s="22"/>
      <c r="B65" s="9" t="s">
        <v>180</v>
      </c>
      <c r="C65" s="6">
        <v>14000</v>
      </c>
      <c r="E65" s="22"/>
      <c r="F65" s="9" t="s">
        <v>247</v>
      </c>
      <c r="G65" s="6">
        <v>21421</v>
      </c>
      <c r="I65" s="22"/>
      <c r="J65" s="9" t="s">
        <v>368</v>
      </c>
      <c r="K65" s="6">
        <v>27185</v>
      </c>
      <c r="M65" s="22"/>
      <c r="N65" s="9" t="s">
        <v>369</v>
      </c>
      <c r="O65" s="6">
        <v>23142</v>
      </c>
      <c r="Q65" s="22"/>
      <c r="R65" s="9" t="s">
        <v>160</v>
      </c>
      <c r="S65" s="6">
        <v>30540.62</v>
      </c>
      <c r="V65" t="s">
        <v>370</v>
      </c>
      <c r="W65" s="10">
        <v>30319</v>
      </c>
      <c r="Z65" s="10" t="s">
        <v>371</v>
      </c>
      <c r="AA65" s="10">
        <v>15000</v>
      </c>
      <c r="AD65" s="43">
        <v>2004</v>
      </c>
      <c r="AE65">
        <v>22</v>
      </c>
      <c r="AF65" t="str">
        <f t="shared" si="6"/>
        <v>000598 CORPORACIÓN COPEXT</v>
      </c>
      <c r="AG65">
        <f t="shared" si="7"/>
        <v>68502.759999999995</v>
      </c>
      <c r="AI65" s="9" t="s">
        <v>128</v>
      </c>
      <c r="AJ65" s="50"/>
      <c r="AK65" s="51"/>
      <c r="AL65" s="51">
        <v>74500</v>
      </c>
      <c r="AM65" s="51"/>
      <c r="AN65" s="51"/>
      <c r="AO65" s="52">
        <v>74500</v>
      </c>
      <c r="AR65" s="17" t="s">
        <v>128</v>
      </c>
      <c r="AS65" s="24"/>
      <c r="AT65" s="24"/>
      <c r="AU65" s="24">
        <v>1</v>
      </c>
      <c r="AV65" s="24"/>
      <c r="AW65" s="24"/>
      <c r="AX65" s="24">
        <v>1</v>
      </c>
    </row>
    <row r="66" spans="1:50" x14ac:dyDescent="0.25">
      <c r="A66" s="22"/>
      <c r="B66" s="9" t="s">
        <v>372</v>
      </c>
      <c r="C66" s="6">
        <v>14000</v>
      </c>
      <c r="E66" s="22"/>
      <c r="F66" s="9" t="s">
        <v>373</v>
      </c>
      <c r="G66" s="6">
        <v>21356</v>
      </c>
      <c r="I66" s="22"/>
      <c r="J66" s="9" t="s">
        <v>374</v>
      </c>
      <c r="K66" s="6">
        <v>27000</v>
      </c>
      <c r="M66" s="22"/>
      <c r="N66" s="9" t="s">
        <v>197</v>
      </c>
      <c r="O66" s="6">
        <v>23000</v>
      </c>
      <c r="Q66" s="22"/>
      <c r="R66" s="9" t="s">
        <v>375</v>
      </c>
      <c r="S66" s="6">
        <v>30480.880000000001</v>
      </c>
      <c r="V66" t="s">
        <v>376</v>
      </c>
      <c r="W66" s="10">
        <v>30193</v>
      </c>
      <c r="Z66" s="10" t="s">
        <v>377</v>
      </c>
      <c r="AA66" s="10">
        <v>14500</v>
      </c>
      <c r="AD66" s="43">
        <v>2004</v>
      </c>
      <c r="AE66">
        <v>23</v>
      </c>
      <c r="AF66" t="str">
        <f t="shared" si="6"/>
        <v>000234 VEGO SUPERMERCADOS</v>
      </c>
      <c r="AG66">
        <f t="shared" si="7"/>
        <v>66375.11</v>
      </c>
      <c r="AI66" s="9" t="s">
        <v>133</v>
      </c>
      <c r="AJ66" s="50"/>
      <c r="AK66" s="51"/>
      <c r="AL66" s="51">
        <v>71200</v>
      </c>
      <c r="AM66" s="51"/>
      <c r="AN66" s="51"/>
      <c r="AO66" s="52">
        <v>71200</v>
      </c>
      <c r="AR66" s="17" t="s">
        <v>133</v>
      </c>
      <c r="AS66" s="24"/>
      <c r="AT66" s="24"/>
      <c r="AU66" s="24">
        <v>1</v>
      </c>
      <c r="AV66" s="24"/>
      <c r="AW66" s="24"/>
      <c r="AX66" s="24">
        <v>1</v>
      </c>
    </row>
    <row r="67" spans="1:50" x14ac:dyDescent="0.25">
      <c r="A67" s="22"/>
      <c r="B67" s="9" t="s">
        <v>378</v>
      </c>
      <c r="C67" s="6">
        <v>13960</v>
      </c>
      <c r="E67" s="22"/>
      <c r="F67" s="9" t="s">
        <v>379</v>
      </c>
      <c r="G67" s="6">
        <v>20850</v>
      </c>
      <c r="I67" s="22"/>
      <c r="J67" s="9" t="s">
        <v>129</v>
      </c>
      <c r="K67" s="6">
        <v>26000</v>
      </c>
      <c r="M67" s="22"/>
      <c r="N67" s="9" t="s">
        <v>380</v>
      </c>
      <c r="O67" s="6">
        <v>22860</v>
      </c>
      <c r="Q67" s="22"/>
      <c r="R67" s="9" t="s">
        <v>226</v>
      </c>
      <c r="S67" s="6">
        <v>30408</v>
      </c>
      <c r="V67" t="s">
        <v>381</v>
      </c>
      <c r="W67" s="10">
        <v>29531.43</v>
      </c>
      <c r="Z67" s="10" t="s">
        <v>382</v>
      </c>
      <c r="AA67" s="10">
        <v>14000</v>
      </c>
      <c r="AD67" s="43">
        <v>2004</v>
      </c>
      <c r="AE67">
        <v>24</v>
      </c>
      <c r="AF67" t="str">
        <f t="shared" si="6"/>
        <v>000692 HUSSEIN SULEIMAN A</v>
      </c>
      <c r="AG67">
        <f t="shared" si="7"/>
        <v>64847</v>
      </c>
      <c r="AI67" s="9" t="s">
        <v>138</v>
      </c>
      <c r="AJ67" s="50"/>
      <c r="AK67" s="51"/>
      <c r="AL67" s="51">
        <v>70730</v>
      </c>
      <c r="AM67" s="51"/>
      <c r="AN67" s="51"/>
      <c r="AO67" s="52">
        <v>70730</v>
      </c>
      <c r="AR67" s="17" t="s">
        <v>138</v>
      </c>
      <c r="AS67" s="24"/>
      <c r="AT67" s="24"/>
      <c r="AU67" s="24">
        <v>1</v>
      </c>
      <c r="AV67" s="24"/>
      <c r="AW67" s="24"/>
      <c r="AX67" s="24">
        <v>1</v>
      </c>
    </row>
    <row r="68" spans="1:50" x14ac:dyDescent="0.25">
      <c r="A68" s="22"/>
      <c r="B68" s="9" t="s">
        <v>383</v>
      </c>
      <c r="C68" s="6">
        <v>13745.15</v>
      </c>
      <c r="E68" s="22"/>
      <c r="F68" s="9" t="s">
        <v>384</v>
      </c>
      <c r="G68" s="6">
        <v>20395</v>
      </c>
      <c r="I68" s="22"/>
      <c r="J68" s="9" t="s">
        <v>385</v>
      </c>
      <c r="K68" s="6">
        <v>25400</v>
      </c>
      <c r="M68" s="22"/>
      <c r="N68" s="9" t="s">
        <v>386</v>
      </c>
      <c r="O68" s="6">
        <v>22650</v>
      </c>
      <c r="Q68" s="22"/>
      <c r="R68" s="9" t="s">
        <v>387</v>
      </c>
      <c r="S68" s="6">
        <v>30357</v>
      </c>
      <c r="V68" t="s">
        <v>348</v>
      </c>
      <c r="W68" s="10">
        <v>29500</v>
      </c>
      <c r="Z68" s="10" t="s">
        <v>388</v>
      </c>
      <c r="AA68" s="10">
        <v>13820</v>
      </c>
      <c r="AD68" s="43">
        <v>2004</v>
      </c>
      <c r="AE68">
        <v>25</v>
      </c>
      <c r="AF68" t="str">
        <f t="shared" si="6"/>
        <v>000004 KRUG NAVAL, S.A.L.</v>
      </c>
      <c r="AG68">
        <f t="shared" si="7"/>
        <v>61928.07</v>
      </c>
      <c r="AI68" s="9" t="s">
        <v>30</v>
      </c>
      <c r="AJ68" s="50"/>
      <c r="AK68" s="51"/>
      <c r="AL68" s="51"/>
      <c r="AM68" s="51">
        <v>405663.25</v>
      </c>
      <c r="AN68" s="51"/>
      <c r="AO68" s="52">
        <v>405663.25</v>
      </c>
      <c r="AR68" s="17" t="s">
        <v>30</v>
      </c>
      <c r="AS68" s="24"/>
      <c r="AT68" s="24"/>
      <c r="AU68" s="24"/>
      <c r="AV68" s="24">
        <v>1</v>
      </c>
      <c r="AW68" s="24"/>
      <c r="AX68" s="24">
        <v>1</v>
      </c>
    </row>
    <row r="69" spans="1:50" x14ac:dyDescent="0.25">
      <c r="A69" s="22"/>
      <c r="B69" s="9" t="s">
        <v>389</v>
      </c>
      <c r="C69" s="6">
        <v>13354.56</v>
      </c>
      <c r="E69" s="22"/>
      <c r="F69" s="9" t="s">
        <v>390</v>
      </c>
      <c r="G69" s="6">
        <v>20195</v>
      </c>
      <c r="I69" s="22"/>
      <c r="J69" s="9" t="s">
        <v>391</v>
      </c>
      <c r="K69" s="6">
        <v>25075</v>
      </c>
      <c r="M69" s="22"/>
      <c r="N69" s="9" t="s">
        <v>204</v>
      </c>
      <c r="O69" s="6">
        <v>22095</v>
      </c>
      <c r="Q69" s="22"/>
      <c r="R69" s="9" t="s">
        <v>392</v>
      </c>
      <c r="S69" s="6">
        <v>29098.240000000002</v>
      </c>
      <c r="V69" t="s">
        <v>393</v>
      </c>
      <c r="W69" s="10">
        <v>28861</v>
      </c>
      <c r="Z69" s="10" t="s">
        <v>394</v>
      </c>
      <c r="AA69" s="10">
        <v>13800</v>
      </c>
      <c r="AD69" s="43">
        <v>2004</v>
      </c>
      <c r="AE69">
        <v>26</v>
      </c>
      <c r="AF69" t="str">
        <f t="shared" si="6"/>
        <v>000579 INELEC</v>
      </c>
      <c r="AG69">
        <f t="shared" si="7"/>
        <v>57407</v>
      </c>
      <c r="AI69" s="9" t="s">
        <v>36</v>
      </c>
      <c r="AJ69" s="50"/>
      <c r="AK69" s="51"/>
      <c r="AL69" s="51"/>
      <c r="AM69" s="51"/>
      <c r="AN69" s="51">
        <v>278300</v>
      </c>
      <c r="AO69" s="52">
        <v>278300</v>
      </c>
      <c r="AR69" s="17" t="s">
        <v>36</v>
      </c>
      <c r="AS69" s="24"/>
      <c r="AT69" s="24"/>
      <c r="AU69" s="24"/>
      <c r="AV69" s="24"/>
      <c r="AW69" s="24">
        <v>1</v>
      </c>
      <c r="AX69" s="24">
        <v>1</v>
      </c>
    </row>
    <row r="70" spans="1:50" x14ac:dyDescent="0.25">
      <c r="A70" s="22"/>
      <c r="B70" s="9" t="s">
        <v>395</v>
      </c>
      <c r="C70" s="6">
        <v>12997</v>
      </c>
      <c r="E70" s="22"/>
      <c r="F70" s="9" t="s">
        <v>396</v>
      </c>
      <c r="G70" s="6">
        <v>19999</v>
      </c>
      <c r="I70" s="22"/>
      <c r="J70" s="9" t="s">
        <v>397</v>
      </c>
      <c r="K70" s="6">
        <v>25018.25</v>
      </c>
      <c r="M70" s="22"/>
      <c r="N70" s="9" t="s">
        <v>266</v>
      </c>
      <c r="O70" s="6">
        <v>21980</v>
      </c>
      <c r="Q70" s="22"/>
      <c r="R70" s="9" t="s">
        <v>398</v>
      </c>
      <c r="S70" s="6">
        <v>28840</v>
      </c>
      <c r="V70" t="s">
        <v>399</v>
      </c>
      <c r="W70" s="10">
        <v>27565</v>
      </c>
      <c r="Z70" s="10" t="s">
        <v>400</v>
      </c>
      <c r="AA70" s="10">
        <v>13733.05</v>
      </c>
      <c r="AD70" s="43">
        <v>2004</v>
      </c>
      <c r="AE70">
        <v>27</v>
      </c>
      <c r="AF70" t="str">
        <f t="shared" si="6"/>
        <v>000645 TSK, Electrónica y</v>
      </c>
      <c r="AG70">
        <f t="shared" si="7"/>
        <v>57000</v>
      </c>
      <c r="AI70" s="9" t="s">
        <v>52</v>
      </c>
      <c r="AJ70" s="50"/>
      <c r="AK70" s="51"/>
      <c r="AL70" s="51"/>
      <c r="AM70" s="51"/>
      <c r="AN70" s="51">
        <v>182758</v>
      </c>
      <c r="AO70" s="52">
        <v>182758</v>
      </c>
      <c r="AR70" s="17" t="s">
        <v>52</v>
      </c>
      <c r="AS70" s="24"/>
      <c r="AT70" s="24"/>
      <c r="AU70" s="24"/>
      <c r="AV70" s="24"/>
      <c r="AW70" s="24">
        <v>1</v>
      </c>
      <c r="AX70" s="24">
        <v>1</v>
      </c>
    </row>
    <row r="71" spans="1:50" x14ac:dyDescent="0.25">
      <c r="A71" s="22"/>
      <c r="B71" s="9" t="s">
        <v>145</v>
      </c>
      <c r="C71" s="6">
        <v>12200</v>
      </c>
      <c r="E71" s="22"/>
      <c r="F71" s="9" t="s">
        <v>401</v>
      </c>
      <c r="G71" s="6">
        <v>19400</v>
      </c>
      <c r="I71" s="22"/>
      <c r="J71" s="9" t="s">
        <v>402</v>
      </c>
      <c r="K71" s="6">
        <v>24315</v>
      </c>
      <c r="M71" s="22"/>
      <c r="N71" s="9" t="s">
        <v>203</v>
      </c>
      <c r="O71" s="6">
        <v>21775.040000000001</v>
      </c>
      <c r="Q71" s="22"/>
      <c r="R71" s="9" t="s">
        <v>403</v>
      </c>
      <c r="S71" s="6">
        <v>28231</v>
      </c>
      <c r="V71" t="s">
        <v>357</v>
      </c>
      <c r="W71" s="10">
        <v>26510</v>
      </c>
      <c r="Z71" s="10" t="s">
        <v>404</v>
      </c>
      <c r="AA71" s="10">
        <v>13500</v>
      </c>
      <c r="AD71" s="43">
        <v>2004</v>
      </c>
      <c r="AE71">
        <v>28</v>
      </c>
      <c r="AF71" t="str">
        <f t="shared" si="6"/>
        <v>000464 ONEMONS, S.A.</v>
      </c>
      <c r="AG71">
        <f t="shared" si="7"/>
        <v>56250</v>
      </c>
      <c r="AI71" s="9" t="s">
        <v>56</v>
      </c>
      <c r="AJ71" s="50"/>
      <c r="AK71" s="51">
        <v>143235.29999999999</v>
      </c>
      <c r="AL71" s="51"/>
      <c r="AM71" s="51"/>
      <c r="AN71" s="51"/>
      <c r="AO71" s="52">
        <v>143235.29999999999</v>
      </c>
      <c r="AR71" s="17" t="s">
        <v>56</v>
      </c>
      <c r="AS71" s="24"/>
      <c r="AT71" s="24">
        <v>1</v>
      </c>
      <c r="AU71" s="24"/>
      <c r="AV71" s="24"/>
      <c r="AW71" s="24"/>
      <c r="AX71" s="24">
        <v>1</v>
      </c>
    </row>
    <row r="72" spans="1:50" x14ac:dyDescent="0.25">
      <c r="A72" s="22"/>
      <c r="B72" s="9" t="s">
        <v>405</v>
      </c>
      <c r="C72" s="6">
        <v>12000</v>
      </c>
      <c r="E72" s="22"/>
      <c r="F72" s="9" t="s">
        <v>406</v>
      </c>
      <c r="G72" s="6">
        <v>19400</v>
      </c>
      <c r="I72" s="22"/>
      <c r="J72" s="9" t="s">
        <v>160</v>
      </c>
      <c r="K72" s="6">
        <v>23725</v>
      </c>
      <c r="M72" s="22"/>
      <c r="N72" s="9" t="s">
        <v>407</v>
      </c>
      <c r="O72" s="6">
        <v>21711.200000000001</v>
      </c>
      <c r="Q72" s="22"/>
      <c r="R72" s="9" t="s">
        <v>408</v>
      </c>
      <c r="S72" s="6">
        <v>26814</v>
      </c>
      <c r="V72" t="s">
        <v>409</v>
      </c>
      <c r="W72" s="10">
        <v>25968.52</v>
      </c>
      <c r="Z72" s="10" t="s">
        <v>410</v>
      </c>
      <c r="AA72" s="10">
        <v>12960</v>
      </c>
      <c r="AD72" s="43">
        <v>2004</v>
      </c>
      <c r="AE72">
        <v>29</v>
      </c>
      <c r="AF72" t="str">
        <f t="shared" si="6"/>
        <v>000642 TINAMENOR,S .A</v>
      </c>
      <c r="AG72">
        <f t="shared" si="7"/>
        <v>54999</v>
      </c>
      <c r="AI72" s="9" t="s">
        <v>64</v>
      </c>
      <c r="AJ72" s="50"/>
      <c r="AK72" s="51">
        <v>138700</v>
      </c>
      <c r="AL72" s="51"/>
      <c r="AM72" s="51"/>
      <c r="AN72" s="51"/>
      <c r="AO72" s="52">
        <v>138700</v>
      </c>
      <c r="AR72" s="17" t="s">
        <v>64</v>
      </c>
      <c r="AS72" s="24"/>
      <c r="AT72" s="24">
        <v>1</v>
      </c>
      <c r="AU72" s="24"/>
      <c r="AV72" s="24"/>
      <c r="AW72" s="24"/>
      <c r="AX72" s="24">
        <v>1</v>
      </c>
    </row>
    <row r="73" spans="1:50" x14ac:dyDescent="0.25">
      <c r="A73" s="22"/>
      <c r="B73" s="9" t="s">
        <v>226</v>
      </c>
      <c r="C73" s="6">
        <v>11815.3</v>
      </c>
      <c r="E73" s="22"/>
      <c r="F73" s="9" t="s">
        <v>79</v>
      </c>
      <c r="G73" s="6">
        <v>19300</v>
      </c>
      <c r="I73" s="22"/>
      <c r="J73" s="9" t="s">
        <v>130</v>
      </c>
      <c r="K73" s="6">
        <v>23680</v>
      </c>
      <c r="M73" s="22"/>
      <c r="N73" s="9" t="s">
        <v>411</v>
      </c>
      <c r="O73" s="6">
        <v>20984.84</v>
      </c>
      <c r="Q73" s="22"/>
      <c r="R73" s="9" t="s">
        <v>412</v>
      </c>
      <c r="S73" s="6">
        <v>25850</v>
      </c>
      <c r="V73" t="s">
        <v>413</v>
      </c>
      <c r="W73" s="10">
        <v>25723</v>
      </c>
      <c r="Z73" s="10" t="s">
        <v>414</v>
      </c>
      <c r="AA73" s="10">
        <v>12600</v>
      </c>
      <c r="AD73" s="43">
        <v>2004</v>
      </c>
      <c r="AE73">
        <v>30</v>
      </c>
      <c r="AF73" t="str">
        <f t="shared" si="6"/>
        <v>000671 PRODUNAS, S.L</v>
      </c>
      <c r="AG73">
        <f t="shared" si="7"/>
        <v>49086</v>
      </c>
      <c r="AI73" s="9" t="s">
        <v>80</v>
      </c>
      <c r="AJ73" s="50"/>
      <c r="AK73" s="51">
        <v>105771</v>
      </c>
      <c r="AL73" s="51"/>
      <c r="AM73" s="51"/>
      <c r="AN73" s="51"/>
      <c r="AO73" s="52">
        <v>105771</v>
      </c>
      <c r="AR73" s="17" t="s">
        <v>80</v>
      </c>
      <c r="AS73" s="24"/>
      <c r="AT73" s="24">
        <v>1</v>
      </c>
      <c r="AU73" s="24"/>
      <c r="AV73" s="24"/>
      <c r="AW73" s="24"/>
      <c r="AX73" s="24">
        <v>1</v>
      </c>
    </row>
    <row r="74" spans="1:50" x14ac:dyDescent="0.25">
      <c r="A74" s="22"/>
      <c r="B74" s="9" t="s">
        <v>415</v>
      </c>
      <c r="C74" s="6">
        <v>11766</v>
      </c>
      <c r="E74" s="22"/>
      <c r="F74" s="9" t="s">
        <v>416</v>
      </c>
      <c r="G74" s="6">
        <v>18445</v>
      </c>
      <c r="I74" s="22"/>
      <c r="J74" s="9" t="s">
        <v>417</v>
      </c>
      <c r="K74" s="6">
        <v>23305</v>
      </c>
      <c r="M74" s="22"/>
      <c r="N74" s="9" t="s">
        <v>418</v>
      </c>
      <c r="O74" s="6">
        <v>20332</v>
      </c>
      <c r="Q74" s="22"/>
      <c r="R74" s="9" t="s">
        <v>282</v>
      </c>
      <c r="S74" s="6">
        <v>25788.2</v>
      </c>
      <c r="V74" t="s">
        <v>419</v>
      </c>
      <c r="W74" s="10">
        <v>25600</v>
      </c>
      <c r="Z74" s="10" t="s">
        <v>420</v>
      </c>
      <c r="AA74" s="10">
        <v>12600</v>
      </c>
      <c r="AD74" s="43">
        <v>2004</v>
      </c>
      <c r="AE74">
        <v>31</v>
      </c>
      <c r="AF74" t="str">
        <f t="shared" si="6"/>
        <v>000240 TECUNI, S.A.</v>
      </c>
      <c r="AG74">
        <f t="shared" si="7"/>
        <v>49066</v>
      </c>
      <c r="AI74" s="9" t="s">
        <v>83</v>
      </c>
      <c r="AJ74" s="50"/>
      <c r="AK74" s="51"/>
      <c r="AL74" s="51"/>
      <c r="AM74" s="51"/>
      <c r="AN74" s="51">
        <v>140591</v>
      </c>
      <c r="AO74" s="52">
        <v>140591</v>
      </c>
      <c r="AR74" s="17" t="s">
        <v>83</v>
      </c>
      <c r="AS74" s="24"/>
      <c r="AT74" s="24"/>
      <c r="AU74" s="24"/>
      <c r="AV74" s="24"/>
      <c r="AW74" s="24">
        <v>1</v>
      </c>
      <c r="AX74" s="24">
        <v>1</v>
      </c>
    </row>
    <row r="75" spans="1:50" x14ac:dyDescent="0.25">
      <c r="A75" s="22"/>
      <c r="B75" s="9" t="s">
        <v>421</v>
      </c>
      <c r="C75" s="6">
        <v>11665</v>
      </c>
      <c r="E75" s="22"/>
      <c r="F75" s="9" t="s">
        <v>422</v>
      </c>
      <c r="G75" s="6">
        <v>17890</v>
      </c>
      <c r="I75" s="22"/>
      <c r="J75" s="9" t="s">
        <v>384</v>
      </c>
      <c r="K75" s="6">
        <v>23000</v>
      </c>
      <c r="M75" s="22"/>
      <c r="N75" s="9" t="s">
        <v>44</v>
      </c>
      <c r="O75" s="6">
        <v>19775</v>
      </c>
      <c r="Q75" s="22"/>
      <c r="R75" s="9" t="s">
        <v>423</v>
      </c>
      <c r="S75" s="6">
        <v>25365</v>
      </c>
      <c r="V75" t="s">
        <v>424</v>
      </c>
      <c r="W75" s="10">
        <v>24902</v>
      </c>
      <c r="Z75" s="10" t="s">
        <v>425</v>
      </c>
      <c r="AA75" s="10">
        <v>12481.92</v>
      </c>
      <c r="AD75" s="43">
        <v>2004</v>
      </c>
      <c r="AE75">
        <v>32</v>
      </c>
      <c r="AF75" t="str">
        <f t="shared" si="6"/>
        <v>000043 ELINSA</v>
      </c>
      <c r="AG75">
        <f t="shared" si="7"/>
        <v>47556</v>
      </c>
      <c r="AI75" s="9" t="s">
        <v>86</v>
      </c>
      <c r="AJ75" s="50"/>
      <c r="AK75" s="51">
        <v>99500</v>
      </c>
      <c r="AL75" s="51"/>
      <c r="AM75" s="51"/>
      <c r="AN75" s="51"/>
      <c r="AO75" s="52">
        <v>99500</v>
      </c>
      <c r="AR75" s="17" t="s">
        <v>86</v>
      </c>
      <c r="AS75" s="24"/>
      <c r="AT75" s="24">
        <v>1</v>
      </c>
      <c r="AU75" s="24"/>
      <c r="AV75" s="24"/>
      <c r="AW75" s="24"/>
      <c r="AX75" s="24">
        <v>1</v>
      </c>
    </row>
    <row r="76" spans="1:50" x14ac:dyDescent="0.25">
      <c r="A76" s="22"/>
      <c r="B76" s="9" t="s">
        <v>426</v>
      </c>
      <c r="C76" s="6">
        <v>11407</v>
      </c>
      <c r="E76" s="22"/>
      <c r="F76" s="9" t="s">
        <v>427</v>
      </c>
      <c r="G76" s="6">
        <v>17500</v>
      </c>
      <c r="I76" s="22"/>
      <c r="J76" s="9" t="s">
        <v>428</v>
      </c>
      <c r="K76" s="6">
        <v>22967</v>
      </c>
      <c r="M76" s="22"/>
      <c r="N76" s="9" t="s">
        <v>429</v>
      </c>
      <c r="O76" s="6">
        <v>19700</v>
      </c>
      <c r="Q76" s="22"/>
      <c r="R76" s="9" t="s">
        <v>430</v>
      </c>
      <c r="S76" s="6">
        <v>25000</v>
      </c>
      <c r="V76" t="s">
        <v>431</v>
      </c>
      <c r="W76" s="10">
        <v>24573.11</v>
      </c>
      <c r="Z76" s="10" t="s">
        <v>432</v>
      </c>
      <c r="AA76" s="10">
        <v>12416</v>
      </c>
      <c r="AD76" s="43">
        <v>2004</v>
      </c>
      <c r="AE76">
        <v>33</v>
      </c>
      <c r="AF76" t="str">
        <f t="shared" si="6"/>
        <v>000623 GENCO 2003, S.L</v>
      </c>
      <c r="AG76">
        <f t="shared" si="7"/>
        <v>46868</v>
      </c>
      <c r="AI76" s="9" t="s">
        <v>87</v>
      </c>
      <c r="AJ76" s="50"/>
      <c r="AK76" s="51"/>
      <c r="AL76" s="51"/>
      <c r="AM76" s="51">
        <v>191369</v>
      </c>
      <c r="AN76" s="51"/>
      <c r="AO76" s="52">
        <v>191369</v>
      </c>
      <c r="AR76" s="17" t="s">
        <v>87</v>
      </c>
      <c r="AS76" s="24"/>
      <c r="AT76" s="24"/>
      <c r="AU76" s="24"/>
      <c r="AV76" s="24">
        <v>1</v>
      </c>
      <c r="AW76" s="24"/>
      <c r="AX76" s="24">
        <v>1</v>
      </c>
    </row>
    <row r="77" spans="1:50" x14ac:dyDescent="0.25">
      <c r="A77" s="22"/>
      <c r="B77" s="9" t="s">
        <v>276</v>
      </c>
      <c r="C77" s="6">
        <v>11389.34</v>
      </c>
      <c r="E77" s="22"/>
      <c r="F77" s="9" t="s">
        <v>276</v>
      </c>
      <c r="G77" s="6">
        <v>17133.97</v>
      </c>
      <c r="I77" s="22"/>
      <c r="J77" s="9" t="s">
        <v>433</v>
      </c>
      <c r="K77" s="6">
        <v>22831.02</v>
      </c>
      <c r="M77" s="22"/>
      <c r="N77" s="9" t="s">
        <v>434</v>
      </c>
      <c r="O77" s="6">
        <v>19340</v>
      </c>
      <c r="Q77" s="22"/>
      <c r="R77" s="9" t="s">
        <v>435</v>
      </c>
      <c r="S77" s="6">
        <v>24987</v>
      </c>
      <c r="V77" t="s">
        <v>436</v>
      </c>
      <c r="W77" s="10">
        <v>24521.43</v>
      </c>
      <c r="Z77" s="10" t="s">
        <v>437</v>
      </c>
      <c r="AA77" s="10">
        <v>12100</v>
      </c>
      <c r="AD77" s="43">
        <v>2004</v>
      </c>
      <c r="AE77">
        <v>34</v>
      </c>
      <c r="AF77" t="str">
        <f t="shared" si="6"/>
        <v>000637 JARDINES PUENTE CU</v>
      </c>
      <c r="AG77">
        <f t="shared" si="7"/>
        <v>45948</v>
      </c>
      <c r="AI77" s="9" t="s">
        <v>92</v>
      </c>
      <c r="AJ77" s="50"/>
      <c r="AK77" s="51">
        <v>99308.83</v>
      </c>
      <c r="AL77" s="51"/>
      <c r="AM77" s="51"/>
      <c r="AN77" s="51"/>
      <c r="AO77" s="52">
        <v>99308.83</v>
      </c>
      <c r="AR77" s="17" t="s">
        <v>92</v>
      </c>
      <c r="AS77" s="24"/>
      <c r="AT77" s="24">
        <v>1</v>
      </c>
      <c r="AU77" s="24"/>
      <c r="AV77" s="24"/>
      <c r="AW77" s="24"/>
      <c r="AX77" s="24">
        <v>1</v>
      </c>
    </row>
    <row r="78" spans="1:50" x14ac:dyDescent="0.25">
      <c r="A78" s="22"/>
      <c r="B78" s="9" t="s">
        <v>364</v>
      </c>
      <c r="C78" s="6">
        <v>11164.88</v>
      </c>
      <c r="E78" s="22"/>
      <c r="F78" s="9" t="s">
        <v>112</v>
      </c>
      <c r="G78" s="6">
        <v>16825</v>
      </c>
      <c r="I78" s="22"/>
      <c r="J78" s="9" t="s">
        <v>438</v>
      </c>
      <c r="K78" s="6">
        <v>22500</v>
      </c>
      <c r="M78" s="22"/>
      <c r="N78" s="9" t="s">
        <v>439</v>
      </c>
      <c r="O78" s="6">
        <v>17945</v>
      </c>
      <c r="Q78" s="22"/>
      <c r="R78" s="9" t="s">
        <v>440</v>
      </c>
      <c r="S78" s="6">
        <v>24586</v>
      </c>
      <c r="V78" t="s">
        <v>441</v>
      </c>
      <c r="W78" s="10">
        <v>24225</v>
      </c>
      <c r="Z78" s="10" t="s">
        <v>442</v>
      </c>
      <c r="AA78" s="10">
        <v>11985</v>
      </c>
      <c r="AD78" s="43">
        <v>2004</v>
      </c>
      <c r="AE78">
        <v>35</v>
      </c>
      <c r="AF78" t="str">
        <f t="shared" si="6"/>
        <v>000620 TALLERES ELECTROTÉNICOS</v>
      </c>
      <c r="AG78">
        <f t="shared" si="7"/>
        <v>44672.4</v>
      </c>
      <c r="AI78" s="9" t="s">
        <v>98</v>
      </c>
      <c r="AJ78" s="50"/>
      <c r="AK78" s="51"/>
      <c r="AL78" s="51"/>
      <c r="AM78" s="51"/>
      <c r="AN78" s="51">
        <v>135210</v>
      </c>
      <c r="AO78" s="52">
        <v>135210</v>
      </c>
      <c r="AR78" s="17" t="s">
        <v>98</v>
      </c>
      <c r="AS78" s="24"/>
      <c r="AT78" s="24"/>
      <c r="AU78" s="24"/>
      <c r="AV78" s="24"/>
      <c r="AW78" s="24">
        <v>1</v>
      </c>
      <c r="AX78" s="24">
        <v>1</v>
      </c>
    </row>
    <row r="79" spans="1:50" x14ac:dyDescent="0.25">
      <c r="A79" s="22"/>
      <c r="B79" s="9" t="s">
        <v>443</v>
      </c>
      <c r="C79" s="6">
        <v>11013</v>
      </c>
      <c r="E79" s="22"/>
      <c r="F79" s="9" t="s">
        <v>444</v>
      </c>
      <c r="G79" s="6">
        <v>16363.44</v>
      </c>
      <c r="I79" s="22"/>
      <c r="J79" s="9" t="s">
        <v>179</v>
      </c>
      <c r="K79" s="6">
        <v>22314.28</v>
      </c>
      <c r="M79" s="22"/>
      <c r="N79" s="9" t="s">
        <v>445</v>
      </c>
      <c r="O79" s="6">
        <v>17350</v>
      </c>
      <c r="Q79" s="22"/>
      <c r="R79" s="9" t="s">
        <v>247</v>
      </c>
      <c r="S79" s="6">
        <v>24329.35</v>
      </c>
      <c r="V79" t="s">
        <v>208</v>
      </c>
      <c r="W79" s="10">
        <v>24173.019999999997</v>
      </c>
      <c r="Z79" s="10" t="s">
        <v>446</v>
      </c>
      <c r="AA79" s="10">
        <v>11505</v>
      </c>
      <c r="AD79" s="43">
        <v>2004</v>
      </c>
      <c r="AE79">
        <v>36</v>
      </c>
      <c r="AF79" t="str">
        <f t="shared" si="6"/>
        <v>000063 ELECTROWAT, S.A.</v>
      </c>
      <c r="AG79">
        <f t="shared" si="7"/>
        <v>42912.08</v>
      </c>
      <c r="AI79" s="9" t="s">
        <v>101</v>
      </c>
      <c r="AJ79" s="50"/>
      <c r="AK79" s="51"/>
      <c r="AL79" s="51"/>
      <c r="AM79" s="51"/>
      <c r="AN79" s="51">
        <v>132840</v>
      </c>
      <c r="AO79" s="52">
        <v>132840</v>
      </c>
      <c r="AR79" s="17" t="s">
        <v>101</v>
      </c>
      <c r="AS79" s="24"/>
      <c r="AT79" s="24"/>
      <c r="AU79" s="24"/>
      <c r="AV79" s="24"/>
      <c r="AW79" s="24">
        <v>1</v>
      </c>
      <c r="AX79" s="24">
        <v>1</v>
      </c>
    </row>
    <row r="80" spans="1:50" x14ac:dyDescent="0.25">
      <c r="A80" s="22"/>
      <c r="B80" s="9" t="s">
        <v>447</v>
      </c>
      <c r="C80" s="6">
        <v>10597</v>
      </c>
      <c r="E80" s="22"/>
      <c r="F80" s="9" t="s">
        <v>298</v>
      </c>
      <c r="G80" s="6">
        <v>15813.06</v>
      </c>
      <c r="I80" s="22"/>
      <c r="J80" s="9" t="s">
        <v>55</v>
      </c>
      <c r="K80" s="6">
        <v>22050</v>
      </c>
      <c r="M80" s="22"/>
      <c r="N80" s="9" t="s">
        <v>126</v>
      </c>
      <c r="O80" s="6">
        <v>17091.25</v>
      </c>
      <c r="Q80" s="22"/>
      <c r="R80" s="9" t="s">
        <v>448</v>
      </c>
      <c r="S80" s="6">
        <v>23700</v>
      </c>
      <c r="V80" t="s">
        <v>449</v>
      </c>
      <c r="W80" s="10">
        <v>24100</v>
      </c>
      <c r="Z80" s="10" t="s">
        <v>450</v>
      </c>
      <c r="AA80" s="10">
        <v>11374</v>
      </c>
      <c r="AD80" s="43">
        <v>2004</v>
      </c>
      <c r="AE80">
        <v>37</v>
      </c>
      <c r="AF80" t="str">
        <f t="shared" si="6"/>
        <v>000534 SIEMENCA, S.L.</v>
      </c>
      <c r="AG80">
        <f t="shared" si="7"/>
        <v>41407</v>
      </c>
      <c r="AI80" s="9" t="s">
        <v>104</v>
      </c>
      <c r="AJ80" s="50"/>
      <c r="AK80" s="51">
        <v>88176</v>
      </c>
      <c r="AL80" s="51"/>
      <c r="AM80" s="51"/>
      <c r="AN80" s="51"/>
      <c r="AO80" s="52">
        <v>88176</v>
      </c>
      <c r="AR80" s="17" t="s">
        <v>104</v>
      </c>
      <c r="AS80" s="24"/>
      <c r="AT80" s="24">
        <v>1</v>
      </c>
      <c r="AU80" s="24"/>
      <c r="AV80" s="24"/>
      <c r="AW80" s="24"/>
      <c r="AX80" s="24">
        <v>1</v>
      </c>
    </row>
    <row r="81" spans="1:50" x14ac:dyDescent="0.25">
      <c r="A81" s="22"/>
      <c r="B81" s="9" t="s">
        <v>451</v>
      </c>
      <c r="C81" s="6">
        <v>10200</v>
      </c>
      <c r="E81" s="22"/>
      <c r="F81" s="9" t="s">
        <v>363</v>
      </c>
      <c r="G81" s="6">
        <v>15775</v>
      </c>
      <c r="I81" s="22"/>
      <c r="J81" s="9" t="s">
        <v>190</v>
      </c>
      <c r="K81" s="6">
        <v>21710.959999999999</v>
      </c>
      <c r="M81" s="22"/>
      <c r="N81" s="9" t="s">
        <v>427</v>
      </c>
      <c r="O81" s="6">
        <v>16340</v>
      </c>
      <c r="Q81" s="22"/>
      <c r="R81" s="9" t="s">
        <v>452</v>
      </c>
      <c r="S81" s="6">
        <v>23600</v>
      </c>
      <c r="V81" t="s">
        <v>453</v>
      </c>
      <c r="W81" s="10">
        <v>23955</v>
      </c>
      <c r="Z81" s="10" t="s">
        <v>454</v>
      </c>
      <c r="AA81" s="10">
        <v>11114.26</v>
      </c>
      <c r="AD81" s="43">
        <v>2004</v>
      </c>
      <c r="AE81">
        <v>38</v>
      </c>
      <c r="AF81" t="str">
        <f t="shared" si="6"/>
        <v>000670 ELECNOR, S.A</v>
      </c>
      <c r="AG81">
        <f t="shared" si="7"/>
        <v>39425</v>
      </c>
      <c r="AI81" s="9" t="s">
        <v>106</v>
      </c>
      <c r="AJ81" s="50"/>
      <c r="AK81" s="51"/>
      <c r="AL81" s="51"/>
      <c r="AM81" s="51">
        <v>115784</v>
      </c>
      <c r="AN81" s="51"/>
      <c r="AO81" s="52">
        <v>115784</v>
      </c>
      <c r="AR81" s="17" t="s">
        <v>106</v>
      </c>
      <c r="AS81" s="24"/>
      <c r="AT81" s="24"/>
      <c r="AU81" s="24"/>
      <c r="AV81" s="24">
        <v>1</v>
      </c>
      <c r="AW81" s="24"/>
      <c r="AX81" s="24">
        <v>1</v>
      </c>
    </row>
    <row r="82" spans="1:50" x14ac:dyDescent="0.25">
      <c r="A82" s="22"/>
      <c r="B82" s="9" t="s">
        <v>197</v>
      </c>
      <c r="C82" s="6">
        <v>9968</v>
      </c>
      <c r="E82" s="22"/>
      <c r="F82" s="9" t="s">
        <v>455</v>
      </c>
      <c r="G82" s="6">
        <v>15750</v>
      </c>
      <c r="I82" s="22"/>
      <c r="J82" s="9" t="s">
        <v>456</v>
      </c>
      <c r="K82" s="6">
        <v>21405</v>
      </c>
      <c r="M82" s="22"/>
      <c r="N82" s="9" t="s">
        <v>395</v>
      </c>
      <c r="O82" s="6">
        <v>16250</v>
      </c>
      <c r="Q82" s="22"/>
      <c r="R82" s="9" t="s">
        <v>457</v>
      </c>
      <c r="S82" s="6">
        <v>23567</v>
      </c>
      <c r="V82" t="s">
        <v>458</v>
      </c>
      <c r="W82" s="10">
        <v>23600</v>
      </c>
      <c r="Z82" s="10" t="s">
        <v>459</v>
      </c>
      <c r="AA82" s="10">
        <v>11100</v>
      </c>
      <c r="AD82" s="43">
        <v>2004</v>
      </c>
      <c r="AE82">
        <v>39</v>
      </c>
      <c r="AF82" t="str">
        <f t="shared" si="6"/>
        <v>000565 DIMELSA, S.L</v>
      </c>
      <c r="AG82">
        <f t="shared" si="7"/>
        <v>38772.9</v>
      </c>
      <c r="AI82" s="9" t="s">
        <v>113</v>
      </c>
      <c r="AJ82" s="50"/>
      <c r="AK82" s="51"/>
      <c r="AL82" s="51"/>
      <c r="AM82" s="51"/>
      <c r="AN82" s="51">
        <v>108960</v>
      </c>
      <c r="AO82" s="52">
        <v>108960</v>
      </c>
      <c r="AR82" s="17" t="s">
        <v>113</v>
      </c>
      <c r="AS82" s="24"/>
      <c r="AT82" s="24"/>
      <c r="AU82" s="24"/>
      <c r="AV82" s="24"/>
      <c r="AW82" s="24">
        <v>1</v>
      </c>
      <c r="AX82" s="24">
        <v>1</v>
      </c>
    </row>
    <row r="83" spans="1:50" x14ac:dyDescent="0.25">
      <c r="A83" s="22"/>
      <c r="B83" s="9" t="s">
        <v>460</v>
      </c>
      <c r="C83" s="6">
        <v>9791.4699999999993</v>
      </c>
      <c r="E83" s="22"/>
      <c r="F83" s="9" t="s">
        <v>154</v>
      </c>
      <c r="G83" s="6">
        <v>15748.4</v>
      </c>
      <c r="I83" s="22"/>
      <c r="J83" s="9" t="s">
        <v>461</v>
      </c>
      <c r="K83" s="6">
        <v>21337</v>
      </c>
      <c r="M83" s="22"/>
      <c r="N83" s="9" t="s">
        <v>462</v>
      </c>
      <c r="O83" s="6">
        <v>15946.53</v>
      </c>
      <c r="Q83" s="22"/>
      <c r="R83" s="9" t="s">
        <v>28</v>
      </c>
      <c r="S83" s="6">
        <v>22875.5</v>
      </c>
      <c r="V83" t="s">
        <v>100</v>
      </c>
      <c r="W83" s="10">
        <v>23349.5</v>
      </c>
      <c r="Z83" s="10" t="s">
        <v>463</v>
      </c>
      <c r="AA83" s="10">
        <v>10650</v>
      </c>
      <c r="AD83" s="43">
        <v>2004</v>
      </c>
      <c r="AE83">
        <v>40</v>
      </c>
      <c r="AF83" t="str">
        <f t="shared" si="6"/>
        <v>000169 AUXINAVAL-PATOURO,</v>
      </c>
      <c r="AG83">
        <f t="shared" si="7"/>
        <v>37281.54</v>
      </c>
      <c r="AI83" s="9" t="s">
        <v>111</v>
      </c>
      <c r="AJ83" s="50"/>
      <c r="AK83" s="51">
        <v>79298</v>
      </c>
      <c r="AL83" s="51"/>
      <c r="AM83" s="51"/>
      <c r="AN83" s="51"/>
      <c r="AO83" s="52">
        <v>79298</v>
      </c>
      <c r="AR83" s="17" t="s">
        <v>111</v>
      </c>
      <c r="AS83" s="24"/>
      <c r="AT83" s="24">
        <v>1</v>
      </c>
      <c r="AU83" s="24"/>
      <c r="AV83" s="24"/>
      <c r="AW83" s="24"/>
      <c r="AX83" s="24">
        <v>1</v>
      </c>
    </row>
    <row r="84" spans="1:50" x14ac:dyDescent="0.25">
      <c r="A84" s="22"/>
      <c r="B84" s="9" t="s">
        <v>203</v>
      </c>
      <c r="C84" s="6">
        <v>9671.75</v>
      </c>
      <c r="E84" s="22"/>
      <c r="F84" s="9" t="s">
        <v>464</v>
      </c>
      <c r="G84" s="6">
        <v>15473.5</v>
      </c>
      <c r="I84" s="22"/>
      <c r="J84" s="9" t="s">
        <v>462</v>
      </c>
      <c r="K84" s="6">
        <v>20925</v>
      </c>
      <c r="M84" s="22"/>
      <c r="N84" s="9" t="s">
        <v>417</v>
      </c>
      <c r="O84" s="6">
        <v>15805</v>
      </c>
      <c r="Q84" s="22"/>
      <c r="R84" s="9" t="s">
        <v>465</v>
      </c>
      <c r="S84" s="6">
        <v>22570</v>
      </c>
      <c r="V84" t="s">
        <v>466</v>
      </c>
      <c r="W84" s="10">
        <v>22867.919999999998</v>
      </c>
      <c r="Z84" s="10" t="s">
        <v>467</v>
      </c>
      <c r="AA84" s="10">
        <v>10200</v>
      </c>
      <c r="AD84" s="43">
        <v>2004</v>
      </c>
      <c r="AE84">
        <v>41</v>
      </c>
      <c r="AF84" t="str">
        <f t="shared" si="6"/>
        <v>000662 CORPORACIÓN ENERGÍ</v>
      </c>
      <c r="AG84">
        <f t="shared" si="7"/>
        <v>36929</v>
      </c>
      <c r="AI84" s="9" t="s">
        <v>121</v>
      </c>
      <c r="AJ84" s="50"/>
      <c r="AK84" s="51">
        <v>76318</v>
      </c>
      <c r="AL84" s="51"/>
      <c r="AM84" s="51"/>
      <c r="AN84" s="51"/>
      <c r="AO84" s="52">
        <v>76318</v>
      </c>
      <c r="AR84" s="17" t="s">
        <v>121</v>
      </c>
      <c r="AS84" s="24"/>
      <c r="AT84" s="24">
        <v>1</v>
      </c>
      <c r="AU84" s="24"/>
      <c r="AV84" s="24"/>
      <c r="AW84" s="24"/>
      <c r="AX84" s="24">
        <v>1</v>
      </c>
    </row>
    <row r="85" spans="1:50" x14ac:dyDescent="0.25">
      <c r="A85" s="22"/>
      <c r="B85" s="9" t="s">
        <v>233</v>
      </c>
      <c r="C85" s="6">
        <v>9145</v>
      </c>
      <c r="E85" s="22"/>
      <c r="F85" s="9" t="s">
        <v>235</v>
      </c>
      <c r="G85" s="6">
        <v>15295</v>
      </c>
      <c r="I85" s="22"/>
      <c r="J85" s="9" t="s">
        <v>468</v>
      </c>
      <c r="K85" s="6">
        <v>20789</v>
      </c>
      <c r="M85" s="22"/>
      <c r="N85" s="9" t="s">
        <v>469</v>
      </c>
      <c r="O85" s="6">
        <v>15665</v>
      </c>
      <c r="Q85" s="22"/>
      <c r="R85" s="9" t="s">
        <v>470</v>
      </c>
      <c r="S85" s="6">
        <v>21800</v>
      </c>
      <c r="V85" t="s">
        <v>471</v>
      </c>
      <c r="W85" s="10">
        <v>22725</v>
      </c>
      <c r="Z85" s="10" t="s">
        <v>472</v>
      </c>
      <c r="AA85" s="10">
        <v>10146</v>
      </c>
      <c r="AD85" s="43">
        <v>2004</v>
      </c>
      <c r="AE85">
        <v>42</v>
      </c>
      <c r="AF85" t="str">
        <f t="shared" si="6"/>
        <v>000601 VILLAMATEO, S.L.U</v>
      </c>
      <c r="AG85">
        <f t="shared" si="7"/>
        <v>36555</v>
      </c>
      <c r="AI85" s="9" t="s">
        <v>122</v>
      </c>
      <c r="AJ85" s="50"/>
      <c r="AK85" s="51"/>
      <c r="AL85" s="51"/>
      <c r="AM85" s="51">
        <v>97250</v>
      </c>
      <c r="AN85" s="51"/>
      <c r="AO85" s="52">
        <v>97250</v>
      </c>
      <c r="AR85" s="17" t="s">
        <v>122</v>
      </c>
      <c r="AS85" s="24"/>
      <c r="AT85" s="24"/>
      <c r="AU85" s="24"/>
      <c r="AV85" s="24">
        <v>1</v>
      </c>
      <c r="AW85" s="24"/>
      <c r="AX85" s="24">
        <v>1</v>
      </c>
    </row>
    <row r="86" spans="1:50" x14ac:dyDescent="0.25">
      <c r="A86" s="22"/>
      <c r="B86" s="9" t="s">
        <v>473</v>
      </c>
      <c r="C86" s="6">
        <v>9012</v>
      </c>
      <c r="E86" s="22"/>
      <c r="F86" s="9" t="s">
        <v>474</v>
      </c>
      <c r="G86" s="6">
        <v>15116</v>
      </c>
      <c r="I86" s="22"/>
      <c r="J86" s="9" t="s">
        <v>154</v>
      </c>
      <c r="K86" s="6">
        <v>20760</v>
      </c>
      <c r="M86" s="22"/>
      <c r="N86" s="9" t="s">
        <v>283</v>
      </c>
      <c r="O86" s="6">
        <v>15590</v>
      </c>
      <c r="Q86" s="22"/>
      <c r="R86" s="9" t="s">
        <v>475</v>
      </c>
      <c r="S86" s="6">
        <v>21680</v>
      </c>
      <c r="V86" t="s">
        <v>476</v>
      </c>
      <c r="W86" s="10">
        <v>22102</v>
      </c>
      <c r="Z86" s="10" t="s">
        <v>477</v>
      </c>
      <c r="AA86" s="10">
        <v>10100</v>
      </c>
      <c r="AD86" s="43">
        <v>2004</v>
      </c>
      <c r="AE86">
        <v>43</v>
      </c>
      <c r="AF86" t="str">
        <f t="shared" si="6"/>
        <v>000582 IMOEL, S.A</v>
      </c>
      <c r="AG86">
        <f t="shared" si="7"/>
        <v>36000</v>
      </c>
      <c r="AI86" s="9" t="s">
        <v>123</v>
      </c>
      <c r="AJ86" s="50"/>
      <c r="AK86" s="51"/>
      <c r="AL86" s="51"/>
      <c r="AM86" s="51"/>
      <c r="AN86" s="51">
        <v>101880</v>
      </c>
      <c r="AO86" s="52">
        <v>101880</v>
      </c>
      <c r="AR86" s="17" t="s">
        <v>123</v>
      </c>
      <c r="AS86" s="24"/>
      <c r="AT86" s="24"/>
      <c r="AU86" s="24"/>
      <c r="AV86" s="24"/>
      <c r="AW86" s="24">
        <v>1</v>
      </c>
      <c r="AX86" s="24">
        <v>1</v>
      </c>
    </row>
    <row r="87" spans="1:50" x14ac:dyDescent="0.25">
      <c r="A87" s="22"/>
      <c r="B87" s="9" t="s">
        <v>478</v>
      </c>
      <c r="C87" s="6">
        <v>8990</v>
      </c>
      <c r="E87" s="22"/>
      <c r="F87" s="9" t="s">
        <v>180</v>
      </c>
      <c r="G87" s="6">
        <v>15075</v>
      </c>
      <c r="I87" s="22"/>
      <c r="J87" s="9" t="s">
        <v>104</v>
      </c>
      <c r="K87" s="6">
        <v>20652</v>
      </c>
      <c r="M87" s="22"/>
      <c r="N87" s="9" t="s">
        <v>479</v>
      </c>
      <c r="O87" s="6">
        <v>15225</v>
      </c>
      <c r="Q87" s="22"/>
      <c r="R87" s="9" t="s">
        <v>157</v>
      </c>
      <c r="S87" s="6">
        <v>21260</v>
      </c>
      <c r="V87" t="s">
        <v>480</v>
      </c>
      <c r="W87" s="10">
        <v>21550</v>
      </c>
      <c r="Z87" s="10" t="s">
        <v>481</v>
      </c>
      <c r="AA87" s="10">
        <v>9950</v>
      </c>
      <c r="AD87" s="43">
        <v>2004</v>
      </c>
      <c r="AE87">
        <v>44</v>
      </c>
      <c r="AF87" t="str">
        <f t="shared" si="6"/>
        <v>000665 PRODAMER, S.L</v>
      </c>
      <c r="AG87">
        <f t="shared" si="7"/>
        <v>35433</v>
      </c>
      <c r="AI87" s="9" t="s">
        <v>127</v>
      </c>
      <c r="AJ87" s="50"/>
      <c r="AK87" s="51">
        <v>75781</v>
      </c>
      <c r="AL87" s="51"/>
      <c r="AM87" s="51"/>
      <c r="AN87" s="51"/>
      <c r="AO87" s="52">
        <v>75781</v>
      </c>
      <c r="AR87" s="17" t="s">
        <v>127</v>
      </c>
      <c r="AS87" s="24"/>
      <c r="AT87" s="24">
        <v>1</v>
      </c>
      <c r="AU87" s="24"/>
      <c r="AV87" s="24"/>
      <c r="AW87" s="24"/>
      <c r="AX87" s="24">
        <v>1</v>
      </c>
    </row>
    <row r="88" spans="1:50" x14ac:dyDescent="0.25">
      <c r="A88" s="22"/>
      <c r="B88" s="9" t="s">
        <v>482</v>
      </c>
      <c r="C88" s="6">
        <v>8950</v>
      </c>
      <c r="E88" s="22"/>
      <c r="F88" s="9" t="s">
        <v>483</v>
      </c>
      <c r="G88" s="6">
        <v>14850</v>
      </c>
      <c r="I88" s="22"/>
      <c r="J88" s="9" t="s">
        <v>80</v>
      </c>
      <c r="K88" s="6">
        <v>20651.599999999999</v>
      </c>
      <c r="M88" s="22"/>
      <c r="N88" s="9" t="s">
        <v>484</v>
      </c>
      <c r="O88" s="6">
        <v>15166</v>
      </c>
      <c r="Q88" s="22"/>
      <c r="R88" s="9" t="s">
        <v>485</v>
      </c>
      <c r="S88" s="6">
        <v>19970</v>
      </c>
      <c r="V88" t="s">
        <v>486</v>
      </c>
      <c r="W88" s="10">
        <v>21384</v>
      </c>
      <c r="Z88" s="10" t="s">
        <v>487</v>
      </c>
      <c r="AA88" s="10">
        <v>9900</v>
      </c>
      <c r="AD88" s="43">
        <v>2004</v>
      </c>
      <c r="AE88">
        <v>45</v>
      </c>
      <c r="AF88" t="str">
        <f t="shared" si="6"/>
        <v>000007 CRESPO Y BLASCO el</v>
      </c>
      <c r="AG88">
        <f t="shared" si="7"/>
        <v>34600</v>
      </c>
      <c r="AI88" s="9" t="s">
        <v>130</v>
      </c>
      <c r="AJ88" s="50"/>
      <c r="AK88" s="51"/>
      <c r="AL88" s="51"/>
      <c r="AM88" s="51"/>
      <c r="AN88" s="51">
        <v>97380.38</v>
      </c>
      <c r="AO88" s="52">
        <v>97380.38</v>
      </c>
      <c r="AR88" s="17" t="s">
        <v>130</v>
      </c>
      <c r="AS88" s="24"/>
      <c r="AT88" s="24"/>
      <c r="AU88" s="24"/>
      <c r="AV88" s="24"/>
      <c r="AW88" s="24">
        <v>1</v>
      </c>
      <c r="AX88" s="24">
        <v>1</v>
      </c>
    </row>
    <row r="89" spans="1:50" x14ac:dyDescent="0.25">
      <c r="A89" s="22"/>
      <c r="B89" s="9" t="s">
        <v>488</v>
      </c>
      <c r="C89" s="6">
        <v>8945</v>
      </c>
      <c r="E89" s="22"/>
      <c r="F89" s="9" t="s">
        <v>150</v>
      </c>
      <c r="G89" s="6">
        <v>14760.25</v>
      </c>
      <c r="I89" s="22"/>
      <c r="J89" s="9" t="s">
        <v>489</v>
      </c>
      <c r="K89" s="6">
        <v>20330</v>
      </c>
      <c r="M89" s="22"/>
      <c r="N89" s="9" t="s">
        <v>490</v>
      </c>
      <c r="O89" s="6">
        <v>15053</v>
      </c>
      <c r="Q89" s="22"/>
      <c r="R89" s="9" t="s">
        <v>235</v>
      </c>
      <c r="S89" s="6">
        <v>19940</v>
      </c>
      <c r="V89" t="s">
        <v>491</v>
      </c>
      <c r="W89" s="10">
        <v>20652.099999999999</v>
      </c>
      <c r="Z89" s="10" t="s">
        <v>492</v>
      </c>
      <c r="AA89" s="10">
        <v>9605</v>
      </c>
      <c r="AD89" s="43">
        <v>2004</v>
      </c>
      <c r="AE89">
        <v>46</v>
      </c>
      <c r="AF89" t="str">
        <f t="shared" si="6"/>
        <v>000330 WAT GALICIA, S.A.</v>
      </c>
      <c r="AG89">
        <f t="shared" si="7"/>
        <v>33410.75</v>
      </c>
      <c r="AI89" s="9" t="s">
        <v>139</v>
      </c>
      <c r="AJ89" s="50"/>
      <c r="AK89" s="51"/>
      <c r="AL89" s="51"/>
      <c r="AM89" s="51"/>
      <c r="AN89" s="51">
        <v>91454</v>
      </c>
      <c r="AO89" s="52">
        <v>91454</v>
      </c>
      <c r="AR89" s="17" t="s">
        <v>139</v>
      </c>
      <c r="AS89" s="24"/>
      <c r="AT89" s="24"/>
      <c r="AU89" s="24"/>
      <c r="AV89" s="24"/>
      <c r="AW89" s="24">
        <v>1</v>
      </c>
      <c r="AX89" s="24">
        <v>1</v>
      </c>
    </row>
    <row r="90" spans="1:50" x14ac:dyDescent="0.25">
      <c r="A90" s="22"/>
      <c r="B90" s="9" t="s">
        <v>493</v>
      </c>
      <c r="C90" s="6">
        <v>8904</v>
      </c>
      <c r="E90" s="22"/>
      <c r="F90" s="9" t="s">
        <v>174</v>
      </c>
      <c r="G90" s="6">
        <v>14501.46</v>
      </c>
      <c r="I90" s="22"/>
      <c r="J90" s="9" t="s">
        <v>494</v>
      </c>
      <c r="K90" s="6">
        <v>20072.36</v>
      </c>
      <c r="M90" s="22"/>
      <c r="N90" s="9" t="s">
        <v>495</v>
      </c>
      <c r="O90" s="6">
        <v>14935</v>
      </c>
      <c r="Q90" s="22"/>
      <c r="R90" s="9" t="s">
        <v>496</v>
      </c>
      <c r="S90" s="6">
        <v>18805</v>
      </c>
      <c r="V90" t="s">
        <v>497</v>
      </c>
      <c r="W90" s="10">
        <v>20650</v>
      </c>
      <c r="Z90" s="10" t="s">
        <v>498</v>
      </c>
      <c r="AA90" s="10">
        <v>9502.59</v>
      </c>
      <c r="AD90" s="43">
        <v>2004</v>
      </c>
      <c r="AE90">
        <v>47</v>
      </c>
      <c r="AF90" t="str">
        <f t="shared" si="6"/>
        <v>000610 SARL PROMAG</v>
      </c>
      <c r="AG90">
        <f t="shared" si="7"/>
        <v>32070</v>
      </c>
      <c r="AI90" s="9" t="s">
        <v>137</v>
      </c>
      <c r="AJ90" s="50"/>
      <c r="AK90" s="51">
        <v>72700.850000000006</v>
      </c>
      <c r="AL90" s="51"/>
      <c r="AM90" s="51"/>
      <c r="AN90" s="51"/>
      <c r="AO90" s="52">
        <v>72700.850000000006</v>
      </c>
      <c r="AR90" s="17" t="s">
        <v>137</v>
      </c>
      <c r="AS90" s="24"/>
      <c r="AT90" s="24">
        <v>1</v>
      </c>
      <c r="AU90" s="24"/>
      <c r="AV90" s="24"/>
      <c r="AW90" s="24"/>
      <c r="AX90" s="24">
        <v>1</v>
      </c>
    </row>
    <row r="91" spans="1:50" x14ac:dyDescent="0.25">
      <c r="A91" s="22"/>
      <c r="B91" s="9" t="s">
        <v>499</v>
      </c>
      <c r="C91" s="6">
        <v>8660</v>
      </c>
      <c r="E91" s="22"/>
      <c r="F91" s="9" t="s">
        <v>500</v>
      </c>
      <c r="G91" s="6">
        <v>14365</v>
      </c>
      <c r="I91" s="22"/>
      <c r="J91" s="9" t="s">
        <v>501</v>
      </c>
      <c r="K91" s="6">
        <v>19827.84</v>
      </c>
      <c r="M91" s="22"/>
      <c r="N91" s="9" t="s">
        <v>502</v>
      </c>
      <c r="O91" s="6">
        <v>14785</v>
      </c>
      <c r="Q91" s="22"/>
      <c r="R91" s="9" t="s">
        <v>503</v>
      </c>
      <c r="S91" s="6">
        <v>18300</v>
      </c>
      <c r="V91" t="s">
        <v>504</v>
      </c>
      <c r="W91" s="10">
        <v>19875</v>
      </c>
      <c r="Z91" s="10" t="s">
        <v>505</v>
      </c>
      <c r="AA91" s="10">
        <v>9491.4500000000007</v>
      </c>
      <c r="AD91" s="43">
        <v>2004</v>
      </c>
      <c r="AE91">
        <v>48</v>
      </c>
      <c r="AF91" t="str">
        <f t="shared" si="6"/>
        <v>000064 CYMEL, S.L.</v>
      </c>
      <c r="AG91">
        <f t="shared" si="7"/>
        <v>32020</v>
      </c>
      <c r="AI91" s="9" t="s">
        <v>41</v>
      </c>
      <c r="AJ91" s="50">
        <v>259603.72</v>
      </c>
      <c r="AK91" s="51"/>
      <c r="AL91" s="51"/>
      <c r="AM91" s="51"/>
      <c r="AN91" s="51"/>
      <c r="AO91" s="52">
        <v>259603.72</v>
      </c>
      <c r="AR91" s="17" t="s">
        <v>41</v>
      </c>
      <c r="AS91" s="24">
        <v>1</v>
      </c>
      <c r="AT91" s="24"/>
      <c r="AU91" s="24"/>
      <c r="AV91" s="24"/>
      <c r="AW91" s="24"/>
      <c r="AX91" s="24">
        <v>1</v>
      </c>
    </row>
    <row r="92" spans="1:50" x14ac:dyDescent="0.25">
      <c r="A92" s="22"/>
      <c r="B92" s="9" t="s">
        <v>506</v>
      </c>
      <c r="C92" s="6">
        <v>8634</v>
      </c>
      <c r="E92" s="22"/>
      <c r="F92" s="9" t="s">
        <v>507</v>
      </c>
      <c r="G92" s="6">
        <v>14181.72</v>
      </c>
      <c r="I92" s="22"/>
      <c r="J92" s="9" t="s">
        <v>266</v>
      </c>
      <c r="K92" s="6">
        <v>19743.599999999999</v>
      </c>
      <c r="M92" s="22"/>
      <c r="N92" s="9" t="s">
        <v>508</v>
      </c>
      <c r="O92" s="6">
        <v>14551</v>
      </c>
      <c r="Q92" s="22"/>
      <c r="R92" s="9" t="s">
        <v>509</v>
      </c>
      <c r="S92" s="6">
        <v>18100</v>
      </c>
      <c r="V92" t="s">
        <v>510</v>
      </c>
      <c r="W92" s="10">
        <v>19040</v>
      </c>
      <c r="Z92" s="10" t="s">
        <v>511</v>
      </c>
      <c r="AA92" s="10">
        <v>9171.75</v>
      </c>
      <c r="AD92" s="43">
        <v>2004</v>
      </c>
      <c r="AE92">
        <v>49</v>
      </c>
      <c r="AF92" t="str">
        <f t="shared" si="6"/>
        <v>000570 MADE TECNOLOGÍAS R</v>
      </c>
      <c r="AG92">
        <f t="shared" si="7"/>
        <v>32006.400000000001</v>
      </c>
      <c r="AI92" s="9" t="s">
        <v>49</v>
      </c>
      <c r="AJ92" s="50">
        <v>175633.41</v>
      </c>
      <c r="AK92" s="51"/>
      <c r="AL92" s="51"/>
      <c r="AM92" s="51"/>
      <c r="AN92" s="51"/>
      <c r="AO92" s="52">
        <v>175633.41</v>
      </c>
      <c r="AR92" s="17" t="s">
        <v>49</v>
      </c>
      <c r="AS92" s="24">
        <v>1</v>
      </c>
      <c r="AT92" s="24"/>
      <c r="AU92" s="24"/>
      <c r="AV92" s="24"/>
      <c r="AW92" s="24"/>
      <c r="AX92" s="24">
        <v>1</v>
      </c>
    </row>
    <row r="93" spans="1:50" x14ac:dyDescent="0.25">
      <c r="A93" s="22"/>
      <c r="B93" s="9" t="s">
        <v>512</v>
      </c>
      <c r="C93" s="6">
        <v>8598</v>
      </c>
      <c r="E93" s="22"/>
      <c r="F93" s="9" t="s">
        <v>513</v>
      </c>
      <c r="G93" s="6">
        <v>13700</v>
      </c>
      <c r="I93" s="22"/>
      <c r="J93" s="9" t="s">
        <v>277</v>
      </c>
      <c r="K93" s="6">
        <v>19000</v>
      </c>
      <c r="M93" s="22"/>
      <c r="N93" s="9" t="s">
        <v>457</v>
      </c>
      <c r="O93" s="6">
        <v>13889.35</v>
      </c>
      <c r="Q93" s="22"/>
      <c r="R93" s="9" t="s">
        <v>514</v>
      </c>
      <c r="S93" s="6">
        <v>17951.3</v>
      </c>
      <c r="V93" t="s">
        <v>515</v>
      </c>
      <c r="W93" s="10">
        <v>19000</v>
      </c>
      <c r="Z93" s="10" t="s">
        <v>516</v>
      </c>
      <c r="AA93" s="10">
        <v>9000</v>
      </c>
      <c r="AD93" s="43">
        <v>2005</v>
      </c>
      <c r="AE93">
        <v>1</v>
      </c>
      <c r="AF93" t="str">
        <f>J2</f>
        <v>000837 UNION TEMPORAL PUNTO EXACTO AR</v>
      </c>
      <c r="AG93">
        <f>K2</f>
        <v>766583.86</v>
      </c>
      <c r="AI93" s="9" t="s">
        <v>55</v>
      </c>
      <c r="AJ93" s="50">
        <v>137893.26</v>
      </c>
      <c r="AK93" s="51"/>
      <c r="AL93" s="51"/>
      <c r="AM93" s="51"/>
      <c r="AN93" s="51"/>
      <c r="AO93" s="52">
        <v>137893.26</v>
      </c>
      <c r="AR93" s="17" t="s">
        <v>55</v>
      </c>
      <c r="AS93" s="24">
        <v>1</v>
      </c>
      <c r="AT93" s="24"/>
      <c r="AU93" s="24"/>
      <c r="AV93" s="24"/>
      <c r="AW93" s="24"/>
      <c r="AX93" s="24">
        <v>1</v>
      </c>
    </row>
    <row r="94" spans="1:50" x14ac:dyDescent="0.25">
      <c r="A94" s="22"/>
      <c r="B94" s="9" t="s">
        <v>517</v>
      </c>
      <c r="C94" s="6">
        <v>8591</v>
      </c>
      <c r="E94" s="22"/>
      <c r="F94" s="9" t="s">
        <v>518</v>
      </c>
      <c r="G94" s="6">
        <v>13415</v>
      </c>
      <c r="I94" s="22"/>
      <c r="J94" s="9" t="s">
        <v>503</v>
      </c>
      <c r="K94" s="6">
        <v>18700</v>
      </c>
      <c r="M94" s="22"/>
      <c r="N94" s="9" t="s">
        <v>519</v>
      </c>
      <c r="O94" s="6">
        <v>13800</v>
      </c>
      <c r="Q94" s="22"/>
      <c r="R94" s="9" t="s">
        <v>520</v>
      </c>
      <c r="S94" s="6">
        <v>17788.75</v>
      </c>
      <c r="V94" t="s">
        <v>521</v>
      </c>
      <c r="W94" s="10">
        <v>18740</v>
      </c>
      <c r="Z94" s="10" t="s">
        <v>522</v>
      </c>
      <c r="AA94" s="10">
        <v>8745</v>
      </c>
      <c r="AD94" s="43">
        <v>2005</v>
      </c>
      <c r="AE94">
        <v>2</v>
      </c>
      <c r="AF94" t="str">
        <f t="shared" ref="AF94:AF134" si="8">J3</f>
        <v>000710 CAJA DE AHORROS DE VALENCIA, C</v>
      </c>
      <c r="AG94">
        <f t="shared" ref="AG94:AG134" si="9">K3</f>
        <v>296851.20000000001</v>
      </c>
      <c r="AI94" s="9" t="s">
        <v>63</v>
      </c>
      <c r="AJ94" s="50">
        <v>117735</v>
      </c>
      <c r="AK94" s="51"/>
      <c r="AL94" s="51"/>
      <c r="AM94" s="51"/>
      <c r="AN94" s="51"/>
      <c r="AO94" s="52">
        <v>117735</v>
      </c>
      <c r="AR94" s="17" t="s">
        <v>63</v>
      </c>
      <c r="AS94" s="24">
        <v>1</v>
      </c>
      <c r="AT94" s="24"/>
      <c r="AU94" s="24"/>
      <c r="AV94" s="24"/>
      <c r="AW94" s="24"/>
      <c r="AX94" s="24">
        <v>1</v>
      </c>
    </row>
    <row r="95" spans="1:50" x14ac:dyDescent="0.25">
      <c r="A95" s="22"/>
      <c r="B95" s="9" t="s">
        <v>523</v>
      </c>
      <c r="C95" s="6">
        <v>8540</v>
      </c>
      <c r="E95" s="22"/>
      <c r="F95" s="9" t="s">
        <v>265</v>
      </c>
      <c r="G95" s="6">
        <v>12916.65</v>
      </c>
      <c r="I95" s="22"/>
      <c r="J95" s="9" t="s">
        <v>206</v>
      </c>
      <c r="K95" s="6">
        <v>18000</v>
      </c>
      <c r="M95" s="22"/>
      <c r="N95" s="9" t="s">
        <v>524</v>
      </c>
      <c r="O95" s="6">
        <v>13510</v>
      </c>
      <c r="Q95" s="22"/>
      <c r="R95" s="9" t="s">
        <v>525</v>
      </c>
      <c r="S95" s="6">
        <v>16925</v>
      </c>
      <c r="V95" t="s">
        <v>526</v>
      </c>
      <c r="W95" s="10">
        <v>18206</v>
      </c>
      <c r="Z95" s="10" t="s">
        <v>527</v>
      </c>
      <c r="AA95" s="10">
        <v>8113.43</v>
      </c>
      <c r="AD95" s="43">
        <v>2005</v>
      </c>
      <c r="AE95">
        <v>3</v>
      </c>
      <c r="AF95" t="str">
        <f t="shared" si="8"/>
        <v>000432 TECNOIMPORT</v>
      </c>
      <c r="AG95">
        <f t="shared" si="9"/>
        <v>234861.73</v>
      </c>
      <c r="AI95" s="9" t="s">
        <v>103</v>
      </c>
      <c r="AJ95" s="50">
        <v>89236</v>
      </c>
      <c r="AK95" s="51"/>
      <c r="AL95" s="51"/>
      <c r="AM95" s="51"/>
      <c r="AN95" s="51"/>
      <c r="AO95" s="52">
        <v>89236</v>
      </c>
      <c r="AR95" s="17" t="s">
        <v>103</v>
      </c>
      <c r="AS95" s="24">
        <v>1</v>
      </c>
      <c r="AT95" s="24"/>
      <c r="AU95" s="24"/>
      <c r="AV95" s="24"/>
      <c r="AW95" s="24"/>
      <c r="AX95" s="24">
        <v>1</v>
      </c>
    </row>
    <row r="96" spans="1:50" x14ac:dyDescent="0.25">
      <c r="A96" s="22"/>
      <c r="B96" s="9" t="s">
        <v>206</v>
      </c>
      <c r="C96" s="6">
        <v>8500</v>
      </c>
      <c r="E96" s="22"/>
      <c r="F96" s="9" t="s">
        <v>170</v>
      </c>
      <c r="G96" s="6">
        <v>12900</v>
      </c>
      <c r="I96" s="22"/>
      <c r="J96" s="9" t="s">
        <v>379</v>
      </c>
      <c r="K96" s="6">
        <v>17650</v>
      </c>
      <c r="M96" s="22"/>
      <c r="N96" s="9" t="s">
        <v>528</v>
      </c>
      <c r="O96" s="6">
        <v>13297</v>
      </c>
      <c r="Q96" s="22"/>
      <c r="R96" s="9" t="s">
        <v>468</v>
      </c>
      <c r="S96" s="6">
        <v>16605</v>
      </c>
      <c r="V96" t="s">
        <v>529</v>
      </c>
      <c r="W96" s="10">
        <v>18200</v>
      </c>
      <c r="Z96" s="10" t="s">
        <v>480</v>
      </c>
      <c r="AA96" s="10">
        <v>7165</v>
      </c>
      <c r="AD96" s="43">
        <v>2005</v>
      </c>
      <c r="AE96">
        <v>4</v>
      </c>
      <c r="AF96" t="str">
        <f t="shared" si="8"/>
        <v>000519 B.B.V.A, S.A.</v>
      </c>
      <c r="AG96">
        <f t="shared" si="9"/>
        <v>197213</v>
      </c>
      <c r="AI96" s="9" t="s">
        <v>116</v>
      </c>
      <c r="AJ96" s="50">
        <v>79614</v>
      </c>
      <c r="AK96" s="51"/>
      <c r="AL96" s="51"/>
      <c r="AM96" s="51"/>
      <c r="AN96" s="51"/>
      <c r="AO96" s="52">
        <v>79614</v>
      </c>
      <c r="AR96" s="17" t="s">
        <v>116</v>
      </c>
      <c r="AS96" s="24">
        <v>1</v>
      </c>
      <c r="AT96" s="24"/>
      <c r="AU96" s="24"/>
      <c r="AV96" s="24"/>
      <c r="AW96" s="24"/>
      <c r="AX96" s="24">
        <v>1</v>
      </c>
    </row>
    <row r="97" spans="1:50" x14ac:dyDescent="0.25">
      <c r="A97" s="22"/>
      <c r="B97" s="9" t="s">
        <v>247</v>
      </c>
      <c r="C97" s="6">
        <v>8368</v>
      </c>
      <c r="E97" s="22"/>
      <c r="F97" s="9" t="s">
        <v>530</v>
      </c>
      <c r="G97" s="6">
        <v>12807</v>
      </c>
      <c r="I97" s="22"/>
      <c r="J97" s="9" t="s">
        <v>145</v>
      </c>
      <c r="K97" s="6">
        <v>17610</v>
      </c>
      <c r="M97" s="22"/>
      <c r="N97" s="9" t="s">
        <v>531</v>
      </c>
      <c r="O97" s="6">
        <v>13200</v>
      </c>
      <c r="Q97" s="22"/>
      <c r="R97" s="9" t="s">
        <v>532</v>
      </c>
      <c r="S97" s="6">
        <v>16482.98</v>
      </c>
      <c r="V97" t="s">
        <v>533</v>
      </c>
      <c r="W97" s="10">
        <v>17338</v>
      </c>
      <c r="Z97" s="10" t="s">
        <v>534</v>
      </c>
      <c r="AA97" s="10">
        <v>7095</v>
      </c>
      <c r="AD97" s="43">
        <v>2005</v>
      </c>
      <c r="AE97">
        <v>5</v>
      </c>
      <c r="AF97" t="str">
        <f t="shared" si="8"/>
        <v>000700 PROEMISA, S.L</v>
      </c>
      <c r="AG97">
        <f t="shared" si="9"/>
        <v>183272.28</v>
      </c>
      <c r="AI97" s="9" t="s">
        <v>120</v>
      </c>
      <c r="AJ97" s="50">
        <v>77411</v>
      </c>
      <c r="AK97" s="51"/>
      <c r="AL97" s="51"/>
      <c r="AM97" s="51"/>
      <c r="AN97" s="51"/>
      <c r="AO97" s="52">
        <v>77411</v>
      </c>
      <c r="AR97" s="17" t="s">
        <v>120</v>
      </c>
      <c r="AS97" s="24">
        <v>1</v>
      </c>
      <c r="AT97" s="24"/>
      <c r="AU97" s="24"/>
      <c r="AV97" s="24"/>
      <c r="AW97" s="24"/>
      <c r="AX97" s="24">
        <v>1</v>
      </c>
    </row>
    <row r="98" spans="1:50" x14ac:dyDescent="0.25">
      <c r="A98" s="22"/>
      <c r="B98" s="9" t="s">
        <v>535</v>
      </c>
      <c r="C98" s="6">
        <v>8364</v>
      </c>
      <c r="E98" s="22"/>
      <c r="F98" s="9" t="s">
        <v>536</v>
      </c>
      <c r="G98" s="6">
        <v>12800</v>
      </c>
      <c r="I98" s="22"/>
      <c r="J98" s="9" t="s">
        <v>485</v>
      </c>
      <c r="K98" s="6">
        <v>17450</v>
      </c>
      <c r="M98" s="22"/>
      <c r="N98" s="9" t="s">
        <v>280</v>
      </c>
      <c r="O98" s="6">
        <v>13178.73</v>
      </c>
      <c r="Q98" s="22"/>
      <c r="R98" s="9" t="s">
        <v>63</v>
      </c>
      <c r="S98" s="6">
        <v>16201</v>
      </c>
      <c r="V98" t="s">
        <v>537</v>
      </c>
      <c r="W98" s="10">
        <v>17000</v>
      </c>
      <c r="Z98" s="10" t="s">
        <v>538</v>
      </c>
      <c r="AA98" s="10">
        <v>6955.2300000000005</v>
      </c>
      <c r="AD98" s="43">
        <v>2005</v>
      </c>
      <c r="AE98">
        <v>6</v>
      </c>
      <c r="AF98" t="str">
        <f t="shared" si="8"/>
        <v xml:space="preserve">000751 CAJA DE AHORROS Y PENSIONES DEm </v>
      </c>
      <c r="AG98">
        <f t="shared" si="9"/>
        <v>178569.60000000001</v>
      </c>
      <c r="AI98" s="9" t="s">
        <v>142</v>
      </c>
      <c r="AJ98" s="50">
        <v>53990</v>
      </c>
      <c r="AK98" s="51"/>
      <c r="AL98" s="51"/>
      <c r="AM98" s="51"/>
      <c r="AN98" s="51"/>
      <c r="AO98" s="52">
        <v>53990</v>
      </c>
      <c r="AR98" s="17" t="s">
        <v>142</v>
      </c>
      <c r="AS98" s="24">
        <v>1</v>
      </c>
      <c r="AT98" s="24"/>
      <c r="AU98" s="24"/>
      <c r="AV98" s="24"/>
      <c r="AW98" s="24"/>
      <c r="AX98" s="24">
        <v>1</v>
      </c>
    </row>
    <row r="99" spans="1:50" x14ac:dyDescent="0.25">
      <c r="A99" s="22"/>
      <c r="B99" s="9" t="s">
        <v>280</v>
      </c>
      <c r="C99" s="6">
        <v>8270</v>
      </c>
      <c r="E99" s="22"/>
      <c r="F99" s="9" t="s">
        <v>76</v>
      </c>
      <c r="G99" s="6">
        <v>12700</v>
      </c>
      <c r="I99" s="22"/>
      <c r="J99" s="9" t="s">
        <v>539</v>
      </c>
      <c r="K99" s="6">
        <v>17260</v>
      </c>
      <c r="M99" s="22"/>
      <c r="N99" s="9" t="s">
        <v>540</v>
      </c>
      <c r="O99" s="6">
        <v>12948</v>
      </c>
      <c r="Q99" s="22"/>
      <c r="R99" s="9" t="s">
        <v>541</v>
      </c>
      <c r="S99" s="6">
        <v>16000</v>
      </c>
      <c r="V99" t="s">
        <v>542</v>
      </c>
      <c r="W99" s="10">
        <v>17000</v>
      </c>
      <c r="Z99" s="10" t="s">
        <v>543</v>
      </c>
      <c r="AA99" s="10">
        <v>6870</v>
      </c>
      <c r="AD99" s="43">
        <v>2005</v>
      </c>
      <c r="AE99">
        <v>7</v>
      </c>
      <c r="AF99" t="str">
        <f t="shared" si="8"/>
        <v>000719 BANCO SABADELL, S.A</v>
      </c>
      <c r="AG99">
        <f t="shared" si="9"/>
        <v>175557.6</v>
      </c>
      <c r="AI99" s="9" t="s">
        <v>155</v>
      </c>
      <c r="AJ99" s="50">
        <v>50556.3</v>
      </c>
      <c r="AK99" s="51"/>
      <c r="AL99" s="51"/>
      <c r="AM99" s="51"/>
      <c r="AN99" s="51"/>
      <c r="AO99" s="52">
        <v>50556.3</v>
      </c>
      <c r="AR99" s="17" t="s">
        <v>155</v>
      </c>
      <c r="AS99" s="24">
        <v>1</v>
      </c>
      <c r="AT99" s="24"/>
      <c r="AU99" s="24"/>
      <c r="AV99" s="24"/>
      <c r="AW99" s="24"/>
      <c r="AX99" s="24">
        <v>1</v>
      </c>
    </row>
    <row r="100" spans="1:50" x14ac:dyDescent="0.25">
      <c r="A100" s="22"/>
      <c r="B100" s="9" t="s">
        <v>282</v>
      </c>
      <c r="C100" s="6">
        <v>7800</v>
      </c>
      <c r="E100" s="22"/>
      <c r="F100" s="9" t="s">
        <v>544</v>
      </c>
      <c r="G100" s="6">
        <v>12600</v>
      </c>
      <c r="I100" s="22"/>
      <c r="J100" s="9" t="s">
        <v>283</v>
      </c>
      <c r="K100" s="6">
        <v>17195</v>
      </c>
      <c r="M100" s="22"/>
      <c r="N100" s="9" t="s">
        <v>545</v>
      </c>
      <c r="O100" s="6">
        <v>12916.7</v>
      </c>
      <c r="Q100" s="22"/>
      <c r="R100" s="9" t="s">
        <v>546</v>
      </c>
      <c r="S100" s="6">
        <v>15960</v>
      </c>
      <c r="V100" t="s">
        <v>547</v>
      </c>
      <c r="W100" s="10">
        <v>16807</v>
      </c>
      <c r="Z100" s="10" t="s">
        <v>548</v>
      </c>
      <c r="AA100" s="10">
        <v>6792.5</v>
      </c>
      <c r="AD100" s="43">
        <v>2005</v>
      </c>
      <c r="AE100">
        <v>8</v>
      </c>
      <c r="AF100" t="str">
        <f t="shared" si="8"/>
        <v>000727 CAJA DE AHORROS DE GALICIA</v>
      </c>
      <c r="AG100">
        <f t="shared" si="9"/>
        <v>162533.20000000001</v>
      </c>
      <c r="AI100" s="9" t="s">
        <v>168</v>
      </c>
      <c r="AJ100" s="50">
        <v>48120</v>
      </c>
      <c r="AK100" s="51"/>
      <c r="AL100" s="51"/>
      <c r="AM100" s="51"/>
      <c r="AN100" s="51"/>
      <c r="AO100" s="52">
        <v>48120</v>
      </c>
      <c r="AR100" s="17" t="s">
        <v>168</v>
      </c>
      <c r="AS100" s="24">
        <v>1</v>
      </c>
      <c r="AT100" s="24"/>
      <c r="AU100" s="24"/>
      <c r="AV100" s="24"/>
      <c r="AW100" s="24"/>
      <c r="AX100" s="24">
        <v>1</v>
      </c>
    </row>
    <row r="101" spans="1:50" x14ac:dyDescent="0.25">
      <c r="A101" s="22"/>
      <c r="B101" s="9" t="s">
        <v>549</v>
      </c>
      <c r="C101" s="6">
        <v>7800</v>
      </c>
      <c r="E101" s="22"/>
      <c r="F101" s="9" t="s">
        <v>550</v>
      </c>
      <c r="G101" s="6">
        <v>12600</v>
      </c>
      <c r="I101" s="22"/>
      <c r="J101" s="9" t="s">
        <v>36</v>
      </c>
      <c r="K101" s="6">
        <v>16800</v>
      </c>
      <c r="M101" s="22"/>
      <c r="N101" s="9" t="s">
        <v>349</v>
      </c>
      <c r="O101" s="6">
        <v>12650</v>
      </c>
      <c r="Q101" s="22"/>
      <c r="R101" s="9" t="s">
        <v>469</v>
      </c>
      <c r="S101" s="6">
        <v>15740</v>
      </c>
      <c r="V101" t="s">
        <v>551</v>
      </c>
      <c r="W101" s="10">
        <v>16800</v>
      </c>
      <c r="Z101" s="10" t="s">
        <v>552</v>
      </c>
      <c r="AA101" s="10">
        <v>6658</v>
      </c>
      <c r="AD101" s="43">
        <v>2005</v>
      </c>
      <c r="AE101">
        <v>9</v>
      </c>
      <c r="AF101" t="str">
        <f t="shared" si="8"/>
        <v>000708 LEICHEM</v>
      </c>
      <c r="AG101">
        <f t="shared" si="9"/>
        <v>160350</v>
      </c>
      <c r="AI101" s="9" t="s">
        <v>202</v>
      </c>
      <c r="AJ101" s="50">
        <v>39156</v>
      </c>
      <c r="AK101" s="51"/>
      <c r="AL101" s="51"/>
      <c r="AM101" s="51"/>
      <c r="AN101" s="51"/>
      <c r="AO101" s="52">
        <v>39156</v>
      </c>
      <c r="AR101" s="17" t="s">
        <v>202</v>
      </c>
      <c r="AS101" s="24">
        <v>1</v>
      </c>
      <c r="AT101" s="24"/>
      <c r="AU101" s="24"/>
      <c r="AV101" s="24"/>
      <c r="AW101" s="24"/>
      <c r="AX101" s="24">
        <v>1</v>
      </c>
    </row>
    <row r="102" spans="1:50" x14ac:dyDescent="0.25">
      <c r="A102" s="22"/>
      <c r="B102" s="9" t="s">
        <v>553</v>
      </c>
      <c r="C102" s="6">
        <v>7662</v>
      </c>
      <c r="E102" s="22"/>
      <c r="F102" s="9" t="s">
        <v>433</v>
      </c>
      <c r="G102" s="6">
        <v>11847</v>
      </c>
      <c r="I102" s="22"/>
      <c r="J102" s="9" t="s">
        <v>316</v>
      </c>
      <c r="K102" s="6">
        <v>16079</v>
      </c>
      <c r="M102" s="22"/>
      <c r="N102" s="9" t="s">
        <v>554</v>
      </c>
      <c r="O102" s="6">
        <v>12420</v>
      </c>
      <c r="Q102" s="22"/>
      <c r="R102" s="9" t="s">
        <v>555</v>
      </c>
      <c r="S102" s="6">
        <v>15655.98</v>
      </c>
      <c r="V102" t="s">
        <v>556</v>
      </c>
      <c r="W102" s="10">
        <v>16500</v>
      </c>
      <c r="Z102" s="10" t="s">
        <v>557</v>
      </c>
      <c r="AA102" s="10">
        <v>6335</v>
      </c>
      <c r="AD102" s="43">
        <v>2005</v>
      </c>
      <c r="AE102">
        <v>10</v>
      </c>
      <c r="AF102" t="str">
        <f t="shared" si="8"/>
        <v>000176 UNION FENOSA DISTRIBUCION S.A.</v>
      </c>
      <c r="AG102">
        <f t="shared" si="9"/>
        <v>126146.32</v>
      </c>
      <c r="AI102" s="9" t="s">
        <v>209</v>
      </c>
      <c r="AJ102" s="50">
        <v>38392</v>
      </c>
      <c r="AK102" s="51"/>
      <c r="AL102" s="51"/>
      <c r="AM102" s="51"/>
      <c r="AN102" s="51"/>
      <c r="AO102" s="52">
        <v>38392</v>
      </c>
      <c r="AR102" s="17" t="s">
        <v>209</v>
      </c>
      <c r="AS102" s="24">
        <v>1</v>
      </c>
      <c r="AT102" s="24"/>
      <c r="AU102" s="24"/>
      <c r="AV102" s="24"/>
      <c r="AW102" s="24"/>
      <c r="AX102" s="24">
        <v>1</v>
      </c>
    </row>
    <row r="103" spans="1:50" x14ac:dyDescent="0.25">
      <c r="A103" s="22"/>
      <c r="B103" s="9" t="s">
        <v>305</v>
      </c>
      <c r="C103" s="6">
        <v>7510</v>
      </c>
      <c r="E103" s="22"/>
      <c r="F103" s="9" t="s">
        <v>558</v>
      </c>
      <c r="G103" s="6">
        <v>11800</v>
      </c>
      <c r="I103" s="22"/>
      <c r="J103" s="9" t="s">
        <v>197</v>
      </c>
      <c r="K103" s="6">
        <v>16078</v>
      </c>
      <c r="M103" s="22"/>
      <c r="N103" s="9" t="s">
        <v>461</v>
      </c>
      <c r="O103" s="6">
        <v>12357</v>
      </c>
      <c r="Q103" s="22"/>
      <c r="R103" s="9" t="s">
        <v>559</v>
      </c>
      <c r="S103" s="6">
        <v>15000</v>
      </c>
      <c r="V103" t="s">
        <v>560</v>
      </c>
      <c r="W103" s="10">
        <v>16200</v>
      </c>
      <c r="Z103" s="10" t="s">
        <v>561</v>
      </c>
      <c r="AA103" s="10">
        <v>6276.9</v>
      </c>
      <c r="AD103" s="43">
        <v>2005</v>
      </c>
      <c r="AE103">
        <v>11</v>
      </c>
      <c r="AF103" t="str">
        <f t="shared" si="8"/>
        <v>000064 CYMEL, S.L.</v>
      </c>
      <c r="AG103">
        <f t="shared" si="9"/>
        <v>111425</v>
      </c>
      <c r="AI103" s="9" t="s">
        <v>219</v>
      </c>
      <c r="AJ103" s="50">
        <v>30785</v>
      </c>
      <c r="AK103" s="51"/>
      <c r="AL103" s="51"/>
      <c r="AM103" s="51"/>
      <c r="AN103" s="51"/>
      <c r="AO103" s="52">
        <v>30785</v>
      </c>
      <c r="AR103" s="17" t="s">
        <v>219</v>
      </c>
      <c r="AS103" s="24">
        <v>1</v>
      </c>
      <c r="AT103" s="24"/>
      <c r="AU103" s="24"/>
      <c r="AV103" s="24"/>
      <c r="AW103" s="24"/>
      <c r="AX103" s="24">
        <v>1</v>
      </c>
    </row>
    <row r="104" spans="1:50" x14ac:dyDescent="0.25">
      <c r="A104" s="22"/>
      <c r="B104" s="9" t="s">
        <v>562</v>
      </c>
      <c r="C104" s="6">
        <v>7504</v>
      </c>
      <c r="E104" s="22"/>
      <c r="F104" s="9" t="s">
        <v>43</v>
      </c>
      <c r="G104" s="6">
        <v>11530</v>
      </c>
      <c r="I104" s="22"/>
      <c r="J104" s="9" t="s">
        <v>563</v>
      </c>
      <c r="K104" s="6">
        <v>15900</v>
      </c>
      <c r="M104" s="22"/>
      <c r="N104" s="9" t="s">
        <v>564</v>
      </c>
      <c r="O104" s="6">
        <v>11800</v>
      </c>
      <c r="Q104" s="22"/>
      <c r="R104" s="9" t="s">
        <v>565</v>
      </c>
      <c r="S104" s="6">
        <v>14880</v>
      </c>
      <c r="V104" t="s">
        <v>566</v>
      </c>
      <c r="W104" s="10">
        <v>15930.98</v>
      </c>
      <c r="Z104" s="10" t="s">
        <v>567</v>
      </c>
      <c r="AA104" s="10">
        <v>6036.75</v>
      </c>
      <c r="AD104" s="43">
        <v>2005</v>
      </c>
      <c r="AE104">
        <v>12</v>
      </c>
      <c r="AF104" t="str">
        <f t="shared" si="8"/>
        <v>000699 FRINSA</v>
      </c>
      <c r="AG104">
        <f t="shared" si="9"/>
        <v>94556.5</v>
      </c>
      <c r="AI104" s="9" t="s">
        <v>225</v>
      </c>
      <c r="AJ104" s="50">
        <v>30597</v>
      </c>
      <c r="AK104" s="51"/>
      <c r="AL104" s="51"/>
      <c r="AM104" s="51"/>
      <c r="AN104" s="51"/>
      <c r="AO104" s="52">
        <v>30597</v>
      </c>
      <c r="AR104" s="17" t="s">
        <v>225</v>
      </c>
      <c r="AS104" s="24">
        <v>1</v>
      </c>
      <c r="AT104" s="24"/>
      <c r="AU104" s="24"/>
      <c r="AV104" s="24"/>
      <c r="AW104" s="24"/>
      <c r="AX104" s="24">
        <v>1</v>
      </c>
    </row>
    <row r="105" spans="1:50" x14ac:dyDescent="0.25">
      <c r="A105" s="22"/>
      <c r="B105" s="9" t="s">
        <v>568</v>
      </c>
      <c r="C105" s="6">
        <v>7303</v>
      </c>
      <c r="E105" s="22"/>
      <c r="F105" s="9" t="s">
        <v>569</v>
      </c>
      <c r="G105" s="6">
        <v>11455</v>
      </c>
      <c r="I105" s="22"/>
      <c r="J105" s="9" t="s">
        <v>247</v>
      </c>
      <c r="K105" s="6">
        <v>15852</v>
      </c>
      <c r="M105" s="22"/>
      <c r="N105" s="9" t="s">
        <v>570</v>
      </c>
      <c r="O105" s="6">
        <v>11600</v>
      </c>
      <c r="Q105" s="22"/>
      <c r="R105" s="9" t="s">
        <v>571</v>
      </c>
      <c r="S105" s="6">
        <v>14810</v>
      </c>
      <c r="V105" t="s">
        <v>572</v>
      </c>
      <c r="W105" s="10">
        <v>15350</v>
      </c>
      <c r="Z105" s="10" t="s">
        <v>573</v>
      </c>
      <c r="AA105" s="10">
        <v>6000</v>
      </c>
      <c r="AD105" s="43">
        <v>2005</v>
      </c>
      <c r="AE105">
        <v>13</v>
      </c>
      <c r="AF105" t="str">
        <f t="shared" si="8"/>
        <v>000056 I.E. HNOS. LUIS RO</v>
      </c>
      <c r="AG105">
        <f t="shared" si="9"/>
        <v>93814.36</v>
      </c>
      <c r="AI105" s="9" t="s">
        <v>232</v>
      </c>
      <c r="AJ105" s="50">
        <v>29617.66</v>
      </c>
      <c r="AK105" s="51"/>
      <c r="AL105" s="51"/>
      <c r="AM105" s="51"/>
      <c r="AN105" s="51"/>
      <c r="AO105" s="52">
        <v>29617.66</v>
      </c>
      <c r="AR105" s="17" t="s">
        <v>232</v>
      </c>
      <c r="AS105" s="24">
        <v>1</v>
      </c>
      <c r="AT105" s="24"/>
      <c r="AU105" s="24"/>
      <c r="AV105" s="24"/>
      <c r="AW105" s="24"/>
      <c r="AX105" s="24">
        <v>1</v>
      </c>
    </row>
    <row r="106" spans="1:50" x14ac:dyDescent="0.25">
      <c r="A106" s="22"/>
      <c r="B106" s="9" t="s">
        <v>574</v>
      </c>
      <c r="C106" s="6">
        <v>7151</v>
      </c>
      <c r="E106" s="22"/>
      <c r="F106" s="9" t="s">
        <v>317</v>
      </c>
      <c r="G106" s="6">
        <v>11228.58</v>
      </c>
      <c r="I106" s="22"/>
      <c r="J106" s="9" t="s">
        <v>575</v>
      </c>
      <c r="K106" s="6">
        <v>15520</v>
      </c>
      <c r="N106" s="9" t="s">
        <v>260</v>
      </c>
      <c r="O106" s="6">
        <v>11496</v>
      </c>
      <c r="Q106" s="22"/>
      <c r="R106" s="9" t="s">
        <v>576</v>
      </c>
      <c r="S106" s="6">
        <v>14594.39</v>
      </c>
      <c r="V106" t="s">
        <v>577</v>
      </c>
      <c r="W106" s="10">
        <v>14196.6</v>
      </c>
      <c r="Z106" s="10" t="s">
        <v>578</v>
      </c>
      <c r="AA106" s="10">
        <v>5305</v>
      </c>
      <c r="AD106" s="43">
        <v>2005</v>
      </c>
      <c r="AE106">
        <v>14</v>
      </c>
      <c r="AF106" t="str">
        <f t="shared" si="8"/>
        <v>000172 FROIZ GRANDES SUPE</v>
      </c>
      <c r="AG106">
        <f t="shared" si="9"/>
        <v>83286.350000000006</v>
      </c>
      <c r="AI106" s="9" t="s">
        <v>244</v>
      </c>
      <c r="AJ106" s="50">
        <v>28669.47</v>
      </c>
      <c r="AK106" s="51"/>
      <c r="AL106" s="51"/>
      <c r="AM106" s="51"/>
      <c r="AN106" s="51"/>
      <c r="AO106" s="52">
        <v>28669.47</v>
      </c>
      <c r="AR106" s="17" t="s">
        <v>244</v>
      </c>
      <c r="AS106" s="24">
        <v>1</v>
      </c>
      <c r="AT106" s="24"/>
      <c r="AU106" s="24"/>
      <c r="AV106" s="24"/>
      <c r="AW106" s="24"/>
      <c r="AX106" s="24">
        <v>1</v>
      </c>
    </row>
    <row r="107" spans="1:50" x14ac:dyDescent="0.25">
      <c r="A107" s="22"/>
      <c r="B107" s="9" t="s">
        <v>579</v>
      </c>
      <c r="C107" s="6">
        <v>6900</v>
      </c>
      <c r="E107" s="22"/>
      <c r="F107" s="9" t="s">
        <v>580</v>
      </c>
      <c r="G107" s="6">
        <v>10671</v>
      </c>
      <c r="I107" s="22"/>
      <c r="J107" s="9" t="s">
        <v>212</v>
      </c>
      <c r="K107" s="6">
        <v>15100</v>
      </c>
      <c r="M107" s="22"/>
      <c r="N107" s="9" t="s">
        <v>120</v>
      </c>
      <c r="O107" s="6">
        <v>11340</v>
      </c>
      <c r="Q107" s="22"/>
      <c r="R107" s="9" t="s">
        <v>581</v>
      </c>
      <c r="S107" s="6">
        <v>14500</v>
      </c>
      <c r="V107" t="s">
        <v>582</v>
      </c>
      <c r="W107" s="10">
        <v>13745</v>
      </c>
      <c r="Z107" s="10" t="s">
        <v>583</v>
      </c>
      <c r="AA107" s="10">
        <v>5200</v>
      </c>
      <c r="AD107" s="43">
        <v>2005</v>
      </c>
      <c r="AE107">
        <v>15</v>
      </c>
      <c r="AF107" t="str">
        <f t="shared" si="8"/>
        <v>000402 ENERGIA INTEGRAL ANDINA</v>
      </c>
      <c r="AG107">
        <f t="shared" si="9"/>
        <v>83027.899999999994</v>
      </c>
      <c r="AI107" s="9" t="s">
        <v>251</v>
      </c>
      <c r="AJ107" s="50">
        <v>26923</v>
      </c>
      <c r="AK107" s="51"/>
      <c r="AL107" s="51"/>
      <c r="AM107" s="51"/>
      <c r="AN107" s="51"/>
      <c r="AO107" s="52">
        <v>26923</v>
      </c>
      <c r="AR107" s="17" t="s">
        <v>251</v>
      </c>
      <c r="AS107" s="24">
        <v>1</v>
      </c>
      <c r="AT107" s="24"/>
      <c r="AU107" s="24"/>
      <c r="AV107" s="24"/>
      <c r="AW107" s="24"/>
      <c r="AX107" s="24">
        <v>1</v>
      </c>
    </row>
    <row r="108" spans="1:50" x14ac:dyDescent="0.25">
      <c r="A108" s="22"/>
      <c r="B108" s="9" t="s">
        <v>584</v>
      </c>
      <c r="C108" s="6">
        <v>6891</v>
      </c>
      <c r="E108" s="22"/>
      <c r="F108" s="9" t="s">
        <v>585</v>
      </c>
      <c r="G108" s="6">
        <v>10671</v>
      </c>
      <c r="I108" s="22"/>
      <c r="J108" s="9" t="s">
        <v>335</v>
      </c>
      <c r="K108" s="6">
        <v>15090</v>
      </c>
      <c r="M108" s="22"/>
      <c r="N108" s="9" t="s">
        <v>448</v>
      </c>
      <c r="O108" s="6">
        <v>11300</v>
      </c>
      <c r="Q108" s="22"/>
      <c r="R108" s="9" t="s">
        <v>586</v>
      </c>
      <c r="S108" s="6">
        <v>14300</v>
      </c>
      <c r="V108" t="s">
        <v>587</v>
      </c>
      <c r="W108" s="10">
        <v>13700</v>
      </c>
      <c r="Z108" s="10" t="s">
        <v>588</v>
      </c>
      <c r="AA108" s="10">
        <v>5178</v>
      </c>
      <c r="AD108" s="43">
        <v>2005</v>
      </c>
      <c r="AE108">
        <v>16</v>
      </c>
      <c r="AF108" t="str">
        <f t="shared" si="8"/>
        <v>000845 TECNOTEX</v>
      </c>
      <c r="AG108">
        <f t="shared" si="9"/>
        <v>78873.259999999995</v>
      </c>
      <c r="AI108" s="9" t="s">
        <v>255</v>
      </c>
      <c r="AJ108" s="50">
        <v>26650.04</v>
      </c>
      <c r="AK108" s="51"/>
      <c r="AL108" s="51"/>
      <c r="AM108" s="51"/>
      <c r="AN108" s="51"/>
      <c r="AO108" s="52">
        <v>26650.04</v>
      </c>
      <c r="AR108" s="17" t="s">
        <v>255</v>
      </c>
      <c r="AS108" s="24">
        <v>1</v>
      </c>
      <c r="AT108" s="24"/>
      <c r="AU108" s="24"/>
      <c r="AV108" s="24"/>
      <c r="AW108" s="24"/>
      <c r="AX108" s="24">
        <v>1</v>
      </c>
    </row>
    <row r="109" spans="1:50" x14ac:dyDescent="0.25">
      <c r="A109" s="22"/>
      <c r="B109" s="9" t="s">
        <v>589</v>
      </c>
      <c r="C109" s="6">
        <v>6599</v>
      </c>
      <c r="E109" s="22"/>
      <c r="F109" s="9" t="s">
        <v>378</v>
      </c>
      <c r="G109" s="6">
        <v>10400</v>
      </c>
      <c r="I109" s="22"/>
      <c r="J109" s="9" t="s">
        <v>565</v>
      </c>
      <c r="K109" s="6">
        <v>15000</v>
      </c>
      <c r="M109" s="22"/>
      <c r="N109" s="9" t="s">
        <v>590</v>
      </c>
      <c r="O109" s="6">
        <v>11266</v>
      </c>
      <c r="Q109" s="22"/>
      <c r="R109" s="9" t="s">
        <v>591</v>
      </c>
      <c r="S109" s="6">
        <v>14283.25</v>
      </c>
      <c r="V109" t="s">
        <v>592</v>
      </c>
      <c r="W109" s="10">
        <v>13676</v>
      </c>
      <c r="Z109" s="10" t="s">
        <v>399</v>
      </c>
      <c r="AA109" s="10">
        <v>5170</v>
      </c>
      <c r="AD109" s="43">
        <v>2005</v>
      </c>
      <c r="AE109">
        <v>17</v>
      </c>
      <c r="AF109" t="str">
        <f t="shared" si="8"/>
        <v xml:space="preserve">000653 LEASING CATALUNYA </v>
      </c>
      <c r="AG109">
        <f t="shared" si="9"/>
        <v>78606</v>
      </c>
      <c r="AI109" s="9" t="s">
        <v>149</v>
      </c>
      <c r="AJ109" s="50"/>
      <c r="AK109" s="51">
        <v>68502.759999999995</v>
      </c>
      <c r="AL109" s="51"/>
      <c r="AM109" s="51"/>
      <c r="AN109" s="51"/>
      <c r="AO109" s="52">
        <v>68502.759999999995</v>
      </c>
      <c r="AR109" s="17" t="s">
        <v>149</v>
      </c>
      <c r="AS109" s="24"/>
      <c r="AT109" s="24">
        <v>1</v>
      </c>
      <c r="AU109" s="24"/>
      <c r="AV109" s="24"/>
      <c r="AW109" s="24"/>
      <c r="AX109" s="24">
        <v>1</v>
      </c>
    </row>
    <row r="110" spans="1:50" x14ac:dyDescent="0.25">
      <c r="A110" s="22"/>
      <c r="B110" s="9" t="s">
        <v>593</v>
      </c>
      <c r="C110" s="6">
        <v>6525</v>
      </c>
      <c r="E110" s="22"/>
      <c r="F110" s="9" t="s">
        <v>448</v>
      </c>
      <c r="G110" s="6">
        <v>9700</v>
      </c>
      <c r="I110" s="22"/>
      <c r="J110" s="9" t="s">
        <v>126</v>
      </c>
      <c r="K110" s="6">
        <v>14839.54</v>
      </c>
      <c r="M110" s="22"/>
      <c r="N110" s="9" t="s">
        <v>594</v>
      </c>
      <c r="O110" s="6">
        <v>11233.46</v>
      </c>
      <c r="Q110" s="22"/>
      <c r="R110" s="9" t="s">
        <v>316</v>
      </c>
      <c r="S110" s="6">
        <v>14270</v>
      </c>
      <c r="V110" t="s">
        <v>595</v>
      </c>
      <c r="W110" s="10">
        <v>13575</v>
      </c>
      <c r="Z110" s="10" t="s">
        <v>596</v>
      </c>
      <c r="AA110" s="10">
        <v>5075.07</v>
      </c>
      <c r="AD110" s="43">
        <v>2005</v>
      </c>
      <c r="AE110">
        <v>18</v>
      </c>
      <c r="AF110" t="str">
        <f t="shared" si="8"/>
        <v>000766 APEX Ingenieria In</v>
      </c>
      <c r="AG110">
        <f t="shared" si="9"/>
        <v>74500</v>
      </c>
      <c r="AI110" s="9" t="s">
        <v>161</v>
      </c>
      <c r="AJ110" s="50"/>
      <c r="AK110" s="51">
        <v>64847</v>
      </c>
      <c r="AL110" s="51"/>
      <c r="AM110" s="51"/>
      <c r="AN110" s="51"/>
      <c r="AO110" s="52">
        <v>64847</v>
      </c>
      <c r="AR110" s="17" t="s">
        <v>161</v>
      </c>
      <c r="AS110" s="24"/>
      <c r="AT110" s="24">
        <v>1</v>
      </c>
      <c r="AU110" s="24"/>
      <c r="AV110" s="24"/>
      <c r="AW110" s="24"/>
      <c r="AX110" s="24">
        <v>1</v>
      </c>
    </row>
    <row r="111" spans="1:50" x14ac:dyDescent="0.25">
      <c r="A111" s="22"/>
      <c r="B111" s="9" t="s">
        <v>597</v>
      </c>
      <c r="C111" s="6">
        <v>6290</v>
      </c>
      <c r="E111" s="22"/>
      <c r="F111" s="9" t="s">
        <v>598</v>
      </c>
      <c r="G111" s="6">
        <v>9500</v>
      </c>
      <c r="I111" s="22"/>
      <c r="J111" s="9" t="s">
        <v>50</v>
      </c>
      <c r="K111" s="6">
        <v>14656</v>
      </c>
      <c r="M111" s="22"/>
      <c r="N111" s="9" t="s">
        <v>599</v>
      </c>
      <c r="O111" s="6">
        <v>10734</v>
      </c>
      <c r="Q111" s="22"/>
      <c r="R111" s="9" t="s">
        <v>600</v>
      </c>
      <c r="S111" s="6">
        <v>14000</v>
      </c>
      <c r="V111" t="s">
        <v>601</v>
      </c>
      <c r="W111" s="10">
        <v>13439.77</v>
      </c>
      <c r="Z111" s="10" t="s">
        <v>602</v>
      </c>
      <c r="AA111" s="10">
        <v>4800</v>
      </c>
      <c r="AD111" s="43">
        <v>2005</v>
      </c>
      <c r="AE111">
        <v>19</v>
      </c>
      <c r="AF111" t="str">
        <f t="shared" si="8"/>
        <v>000815 TSUNA</v>
      </c>
      <c r="AG111">
        <f t="shared" si="9"/>
        <v>71200</v>
      </c>
      <c r="AI111" s="9" t="s">
        <v>173</v>
      </c>
      <c r="AJ111" s="50"/>
      <c r="AK111" s="51">
        <v>57407</v>
      </c>
      <c r="AL111" s="51"/>
      <c r="AM111" s="51"/>
      <c r="AN111" s="51"/>
      <c r="AO111" s="52">
        <v>57407</v>
      </c>
      <c r="AR111" s="17" t="s">
        <v>173</v>
      </c>
      <c r="AS111" s="24"/>
      <c r="AT111" s="24">
        <v>1</v>
      </c>
      <c r="AU111" s="24"/>
      <c r="AV111" s="24"/>
      <c r="AW111" s="24"/>
      <c r="AX111" s="24">
        <v>1</v>
      </c>
    </row>
    <row r="112" spans="1:50" x14ac:dyDescent="0.25">
      <c r="A112" s="22"/>
      <c r="B112" s="9" t="s">
        <v>603</v>
      </c>
      <c r="C112" s="6">
        <v>6272.98</v>
      </c>
      <c r="E112" s="22"/>
      <c r="F112" s="9" t="s">
        <v>344</v>
      </c>
      <c r="G112" s="6">
        <v>9493</v>
      </c>
      <c r="I112" s="22"/>
      <c r="J112" s="9" t="s">
        <v>604</v>
      </c>
      <c r="K112" s="6">
        <v>14650</v>
      </c>
      <c r="M112" s="22"/>
      <c r="N112" s="9" t="s">
        <v>605</v>
      </c>
      <c r="O112" s="6">
        <v>10650</v>
      </c>
      <c r="Q112" s="22"/>
      <c r="R112" s="9" t="s">
        <v>606</v>
      </c>
      <c r="S112" s="6">
        <v>13796</v>
      </c>
      <c r="V112" t="s">
        <v>607</v>
      </c>
      <c r="W112" s="10">
        <v>13300</v>
      </c>
      <c r="Z112" s="10" t="s">
        <v>608</v>
      </c>
      <c r="AA112" s="10">
        <v>4677.9800000000005</v>
      </c>
      <c r="AD112" s="43">
        <v>2005</v>
      </c>
      <c r="AE112">
        <v>20</v>
      </c>
      <c r="AF112" t="str">
        <f t="shared" si="8"/>
        <v>000729 CIUDAD DE LA JUSTI</v>
      </c>
      <c r="AG112">
        <f t="shared" si="9"/>
        <v>70730</v>
      </c>
      <c r="AI112" s="9" t="s">
        <v>178</v>
      </c>
      <c r="AJ112" s="50"/>
      <c r="AK112" s="51">
        <v>57000</v>
      </c>
      <c r="AL112" s="51"/>
      <c r="AM112" s="51"/>
      <c r="AN112" s="51"/>
      <c r="AO112" s="52">
        <v>57000</v>
      </c>
      <c r="AR112" s="17" t="s">
        <v>178</v>
      </c>
      <c r="AS112" s="24"/>
      <c r="AT112" s="24">
        <v>1</v>
      </c>
      <c r="AU112" s="24"/>
      <c r="AV112" s="24"/>
      <c r="AW112" s="24"/>
      <c r="AX112" s="24">
        <v>1</v>
      </c>
    </row>
    <row r="113" spans="1:50" x14ac:dyDescent="0.25">
      <c r="A113" s="22"/>
      <c r="B113" s="9" t="s">
        <v>609</v>
      </c>
      <c r="C113" s="6">
        <v>6106.57</v>
      </c>
      <c r="E113" s="22"/>
      <c r="F113" s="9" t="s">
        <v>610</v>
      </c>
      <c r="G113" s="6">
        <v>9468.74</v>
      </c>
      <c r="I113" s="22"/>
      <c r="J113" s="9" t="s">
        <v>611</v>
      </c>
      <c r="K113" s="6">
        <v>14598.5</v>
      </c>
      <c r="M113" s="22"/>
      <c r="N113" s="9" t="s">
        <v>586</v>
      </c>
      <c r="O113" s="6">
        <v>10400</v>
      </c>
      <c r="Q113" s="22"/>
      <c r="R113" s="9" t="s">
        <v>612</v>
      </c>
      <c r="S113" s="6">
        <v>13793.75</v>
      </c>
      <c r="V113" t="s">
        <v>613</v>
      </c>
      <c r="W113" s="10">
        <v>13228</v>
      </c>
      <c r="Z113" s="10" t="s">
        <v>614</v>
      </c>
      <c r="AA113" s="10">
        <v>4580</v>
      </c>
      <c r="AD113" s="43">
        <v>2005</v>
      </c>
      <c r="AE113">
        <v>21</v>
      </c>
      <c r="AF113" t="str">
        <f t="shared" si="8"/>
        <v>000716 CRC O</v>
      </c>
      <c r="AG113">
        <f t="shared" si="9"/>
        <v>69700</v>
      </c>
      <c r="AI113" s="9" t="s">
        <v>183</v>
      </c>
      <c r="AJ113" s="50"/>
      <c r="AK113" s="51">
        <v>56250</v>
      </c>
      <c r="AL113" s="51"/>
      <c r="AM113" s="51"/>
      <c r="AN113" s="51"/>
      <c r="AO113" s="52">
        <v>56250</v>
      </c>
      <c r="AR113" s="17" t="s">
        <v>183</v>
      </c>
      <c r="AS113" s="24"/>
      <c r="AT113" s="24">
        <v>1</v>
      </c>
      <c r="AU113" s="24"/>
      <c r="AV113" s="24"/>
      <c r="AW113" s="24"/>
      <c r="AX113" s="24">
        <v>1</v>
      </c>
    </row>
    <row r="114" spans="1:50" x14ac:dyDescent="0.25">
      <c r="A114" s="22"/>
      <c r="B114" s="9" t="s">
        <v>615</v>
      </c>
      <c r="C114" s="6">
        <v>6055</v>
      </c>
      <c r="E114" s="22"/>
      <c r="F114" s="9" t="s">
        <v>616</v>
      </c>
      <c r="G114" s="6">
        <v>9450</v>
      </c>
      <c r="I114" s="22"/>
      <c r="J114" s="9" t="s">
        <v>261</v>
      </c>
      <c r="K114" s="6">
        <v>14000</v>
      </c>
      <c r="M114" s="22"/>
      <c r="N114" s="9" t="s">
        <v>41</v>
      </c>
      <c r="O114" s="6">
        <v>10164.280000000001</v>
      </c>
      <c r="Q114" s="22"/>
      <c r="R114" s="9" t="s">
        <v>64</v>
      </c>
      <c r="S114" s="6">
        <v>13780</v>
      </c>
      <c r="V114" t="s">
        <v>617</v>
      </c>
      <c r="W114" s="10">
        <v>12975</v>
      </c>
      <c r="Z114" s="10" t="s">
        <v>618</v>
      </c>
      <c r="AA114" s="10">
        <v>4575</v>
      </c>
      <c r="AD114" s="43">
        <v>2005</v>
      </c>
      <c r="AE114">
        <v>22</v>
      </c>
      <c r="AF114" t="str">
        <f t="shared" si="8"/>
        <v>000261 UNION FENOSA GENERERACION</v>
      </c>
      <c r="AG114">
        <f t="shared" si="9"/>
        <v>66189.55</v>
      </c>
      <c r="AI114" s="9" t="s">
        <v>188</v>
      </c>
      <c r="AJ114" s="50"/>
      <c r="AK114" s="51">
        <v>54999</v>
      </c>
      <c r="AL114" s="51"/>
      <c r="AM114" s="51"/>
      <c r="AN114" s="51"/>
      <c r="AO114" s="52">
        <v>54999</v>
      </c>
      <c r="AR114" s="17" t="s">
        <v>188</v>
      </c>
      <c r="AS114" s="24"/>
      <c r="AT114" s="24">
        <v>1</v>
      </c>
      <c r="AU114" s="24"/>
      <c r="AV114" s="24"/>
      <c r="AW114" s="24"/>
      <c r="AX114" s="24">
        <v>1</v>
      </c>
    </row>
    <row r="115" spans="1:50" x14ac:dyDescent="0.25">
      <c r="A115" s="22"/>
      <c r="B115" s="9" t="s">
        <v>619</v>
      </c>
      <c r="C115" s="6">
        <v>6000</v>
      </c>
      <c r="E115" s="22"/>
      <c r="F115" s="9" t="s">
        <v>620</v>
      </c>
      <c r="G115" s="6">
        <v>9000</v>
      </c>
      <c r="I115" s="22"/>
      <c r="J115" s="9" t="s">
        <v>621</v>
      </c>
      <c r="K115" s="6">
        <v>13900</v>
      </c>
      <c r="M115" s="22"/>
      <c r="N115" s="9" t="s">
        <v>622</v>
      </c>
      <c r="O115" s="6">
        <v>9855</v>
      </c>
      <c r="Q115" s="22"/>
      <c r="R115" s="9" t="s">
        <v>120</v>
      </c>
      <c r="S115" s="6">
        <v>13483.8</v>
      </c>
      <c r="V115" t="s">
        <v>623</v>
      </c>
      <c r="W115" s="10">
        <v>12845</v>
      </c>
      <c r="Z115" s="10" t="s">
        <v>624</v>
      </c>
      <c r="AA115" s="10">
        <v>4300</v>
      </c>
      <c r="AD115" s="43">
        <v>2005</v>
      </c>
      <c r="AE115">
        <v>23</v>
      </c>
      <c r="AF115" t="str">
        <f t="shared" si="8"/>
        <v>000718 SELENIA, LTD</v>
      </c>
      <c r="AG115">
        <f t="shared" si="9"/>
        <v>65000</v>
      </c>
      <c r="AI115" s="9" t="s">
        <v>193</v>
      </c>
      <c r="AJ115" s="50"/>
      <c r="AK115" s="51">
        <v>49086</v>
      </c>
      <c r="AL115" s="51"/>
      <c r="AM115" s="51"/>
      <c r="AN115" s="51"/>
      <c r="AO115" s="52">
        <v>49086</v>
      </c>
      <c r="AR115" s="17" t="s">
        <v>193</v>
      </c>
      <c r="AS115" s="24"/>
      <c r="AT115" s="24">
        <v>1</v>
      </c>
      <c r="AU115" s="24"/>
      <c r="AV115" s="24"/>
      <c r="AW115" s="24"/>
      <c r="AX115" s="24">
        <v>1</v>
      </c>
    </row>
    <row r="116" spans="1:50" x14ac:dyDescent="0.25">
      <c r="A116" s="22"/>
      <c r="B116" s="9" t="s">
        <v>625</v>
      </c>
      <c r="C116" s="6">
        <v>5870</v>
      </c>
      <c r="E116" s="22"/>
      <c r="F116" s="9" t="s">
        <v>626</v>
      </c>
      <c r="G116" s="6">
        <v>8990</v>
      </c>
      <c r="I116" s="22"/>
      <c r="J116" s="9" t="s">
        <v>213</v>
      </c>
      <c r="K116" s="6">
        <v>13800</v>
      </c>
      <c r="M116" s="22"/>
      <c r="N116" s="9" t="s">
        <v>80</v>
      </c>
      <c r="O116" s="6">
        <v>9828</v>
      </c>
      <c r="Q116" s="22"/>
      <c r="R116" s="9" t="s">
        <v>55</v>
      </c>
      <c r="S116" s="6">
        <v>13158</v>
      </c>
      <c r="V116" t="s">
        <v>627</v>
      </c>
      <c r="W116" s="10">
        <v>12640</v>
      </c>
      <c r="Z116" s="10" t="s">
        <v>628</v>
      </c>
      <c r="AA116" s="10">
        <v>4085.47</v>
      </c>
      <c r="AD116" s="43">
        <v>2005</v>
      </c>
      <c r="AE116">
        <v>24</v>
      </c>
      <c r="AF116" t="str">
        <f t="shared" si="8"/>
        <v>000610 SARL PROMAG</v>
      </c>
      <c r="AG116">
        <f t="shared" si="9"/>
        <v>64500</v>
      </c>
      <c r="AI116" s="9" t="s">
        <v>210</v>
      </c>
      <c r="AJ116" s="50"/>
      <c r="AK116" s="51">
        <v>46868</v>
      </c>
      <c r="AL116" s="51"/>
      <c r="AM116" s="51"/>
      <c r="AN116" s="51"/>
      <c r="AO116" s="52">
        <v>46868</v>
      </c>
      <c r="AR116" s="17" t="s">
        <v>210</v>
      </c>
      <c r="AS116" s="24"/>
      <c r="AT116" s="24">
        <v>1</v>
      </c>
      <c r="AU116" s="24"/>
      <c r="AV116" s="24"/>
      <c r="AW116" s="24"/>
      <c r="AX116" s="24">
        <v>1</v>
      </c>
    </row>
    <row r="117" spans="1:50" x14ac:dyDescent="0.25">
      <c r="A117" s="22"/>
      <c r="B117" s="9" t="s">
        <v>204</v>
      </c>
      <c r="C117" s="6">
        <v>5725</v>
      </c>
      <c r="E117" s="22"/>
      <c r="F117" s="9" t="s">
        <v>629</v>
      </c>
      <c r="G117" s="6">
        <v>8900</v>
      </c>
      <c r="I117" s="22"/>
      <c r="J117" s="9" t="s">
        <v>630</v>
      </c>
      <c r="K117" s="6">
        <v>13607</v>
      </c>
      <c r="M117" s="22"/>
      <c r="N117" s="9" t="s">
        <v>631</v>
      </c>
      <c r="O117" s="6">
        <v>9825</v>
      </c>
      <c r="Q117" s="22"/>
      <c r="R117" s="9" t="s">
        <v>632</v>
      </c>
      <c r="S117" s="6">
        <v>12900</v>
      </c>
      <c r="V117" t="s">
        <v>633</v>
      </c>
      <c r="W117" s="10">
        <v>12635</v>
      </c>
      <c r="Z117" s="10" t="s">
        <v>634</v>
      </c>
      <c r="AA117" s="10">
        <v>3502.32</v>
      </c>
      <c r="AD117" s="43">
        <v>2005</v>
      </c>
      <c r="AE117">
        <v>25</v>
      </c>
      <c r="AF117" t="str">
        <f t="shared" si="8"/>
        <v>000774 FARIﾑAS DAS MARIﾑAS, S.L</v>
      </c>
      <c r="AG117">
        <f t="shared" si="9"/>
        <v>63364.75</v>
      </c>
      <c r="AI117" s="9" t="s">
        <v>216</v>
      </c>
      <c r="AJ117" s="50"/>
      <c r="AK117" s="51">
        <v>45948</v>
      </c>
      <c r="AL117" s="51"/>
      <c r="AM117" s="51"/>
      <c r="AN117" s="51"/>
      <c r="AO117" s="52">
        <v>45948</v>
      </c>
      <c r="AR117" s="17" t="s">
        <v>216</v>
      </c>
      <c r="AS117" s="24"/>
      <c r="AT117" s="24">
        <v>1</v>
      </c>
      <c r="AU117" s="24"/>
      <c r="AV117" s="24"/>
      <c r="AW117" s="24"/>
      <c r="AX117" s="24">
        <v>1</v>
      </c>
    </row>
    <row r="118" spans="1:50" x14ac:dyDescent="0.25">
      <c r="A118" s="22"/>
      <c r="B118" s="9" t="s">
        <v>635</v>
      </c>
      <c r="C118" s="6">
        <v>5641.09</v>
      </c>
      <c r="E118" s="22"/>
      <c r="F118" s="9" t="s">
        <v>91</v>
      </c>
      <c r="G118" s="6">
        <v>8581.09</v>
      </c>
      <c r="I118" s="22"/>
      <c r="J118" s="9" t="s">
        <v>300</v>
      </c>
      <c r="K118" s="6">
        <v>13600</v>
      </c>
      <c r="M118" s="22"/>
      <c r="N118" s="9" t="s">
        <v>636</v>
      </c>
      <c r="O118" s="6">
        <v>9522.15</v>
      </c>
      <c r="Q118" s="22"/>
      <c r="R118" s="9" t="s">
        <v>261</v>
      </c>
      <c r="S118" s="6">
        <v>12725</v>
      </c>
      <c r="V118" t="s">
        <v>637</v>
      </c>
      <c r="W118" s="10">
        <v>12250</v>
      </c>
      <c r="Z118" s="10" t="s">
        <v>638</v>
      </c>
      <c r="AA118" s="10">
        <v>3451</v>
      </c>
      <c r="AD118" s="43">
        <v>2005</v>
      </c>
      <c r="AE118">
        <v>26</v>
      </c>
      <c r="AF118" t="str">
        <f t="shared" si="8"/>
        <v>000596 SOELEC, S.L</v>
      </c>
      <c r="AG118">
        <f t="shared" si="9"/>
        <v>62500</v>
      </c>
      <c r="AI118" s="9" t="s">
        <v>220</v>
      </c>
      <c r="AJ118" s="50"/>
      <c r="AK118" s="51">
        <v>44672.4</v>
      </c>
      <c r="AL118" s="51"/>
      <c r="AM118" s="51"/>
      <c r="AN118" s="51"/>
      <c r="AO118" s="52">
        <v>44672.4</v>
      </c>
      <c r="AR118" s="17" t="s">
        <v>220</v>
      </c>
      <c r="AS118" s="24"/>
      <c r="AT118" s="24">
        <v>1</v>
      </c>
      <c r="AU118" s="24"/>
      <c r="AV118" s="24"/>
      <c r="AW118" s="24"/>
      <c r="AX118" s="24">
        <v>1</v>
      </c>
    </row>
    <row r="119" spans="1:50" x14ac:dyDescent="0.25">
      <c r="A119" s="22"/>
      <c r="B119" s="9" t="s">
        <v>639</v>
      </c>
      <c r="C119" s="6">
        <v>5562</v>
      </c>
      <c r="E119" s="22"/>
      <c r="F119" s="9" t="s">
        <v>485</v>
      </c>
      <c r="G119" s="6">
        <v>8250</v>
      </c>
      <c r="I119" s="22"/>
      <c r="J119" s="9" t="s">
        <v>640</v>
      </c>
      <c r="K119" s="6">
        <v>13500</v>
      </c>
      <c r="M119" s="22"/>
      <c r="N119" s="9" t="s">
        <v>351</v>
      </c>
      <c r="O119" s="6">
        <v>9450</v>
      </c>
      <c r="Q119" s="22"/>
      <c r="R119" s="9" t="s">
        <v>641</v>
      </c>
      <c r="S119" s="6">
        <v>12689</v>
      </c>
      <c r="V119" t="s">
        <v>642</v>
      </c>
      <c r="W119" s="10">
        <v>12250</v>
      </c>
      <c r="Z119" s="10" t="s">
        <v>643</v>
      </c>
      <c r="AA119" s="10">
        <v>3174.56</v>
      </c>
      <c r="AD119" s="43">
        <v>2005</v>
      </c>
      <c r="AE119">
        <v>27</v>
      </c>
      <c r="AF119" t="str">
        <f t="shared" si="8"/>
        <v>000530 MAROSAN, S.A.</v>
      </c>
      <c r="AG119">
        <f t="shared" si="9"/>
        <v>61685.83</v>
      </c>
      <c r="AI119" s="9" t="s">
        <v>233</v>
      </c>
      <c r="AJ119" s="50"/>
      <c r="AK119" s="51">
        <v>41407</v>
      </c>
      <c r="AL119" s="51"/>
      <c r="AM119" s="51"/>
      <c r="AN119" s="51"/>
      <c r="AO119" s="52">
        <v>41407</v>
      </c>
      <c r="AR119" s="17" t="s">
        <v>233</v>
      </c>
      <c r="AS119" s="24"/>
      <c r="AT119" s="24">
        <v>1</v>
      </c>
      <c r="AU119" s="24"/>
      <c r="AV119" s="24"/>
      <c r="AW119" s="24"/>
      <c r="AX119" s="24">
        <v>1</v>
      </c>
    </row>
    <row r="120" spans="1:50" x14ac:dyDescent="0.25">
      <c r="A120" s="22"/>
      <c r="B120" s="9" t="s">
        <v>245</v>
      </c>
      <c r="C120" s="6">
        <v>5500</v>
      </c>
      <c r="E120" s="22"/>
      <c r="F120" s="9" t="s">
        <v>644</v>
      </c>
      <c r="G120" s="6">
        <v>8245</v>
      </c>
      <c r="I120" s="22"/>
      <c r="J120" s="9" t="s">
        <v>645</v>
      </c>
      <c r="K120" s="6">
        <v>13500</v>
      </c>
      <c r="M120" s="22"/>
      <c r="N120" s="9" t="s">
        <v>646</v>
      </c>
      <c r="O120" s="6">
        <v>9234.42</v>
      </c>
      <c r="Q120" s="22"/>
      <c r="R120" s="9" t="s">
        <v>221</v>
      </c>
      <c r="S120" s="6">
        <v>12660</v>
      </c>
      <c r="V120" t="s">
        <v>647</v>
      </c>
      <c r="W120" s="10">
        <v>12100</v>
      </c>
      <c r="Z120" s="10" t="s">
        <v>648</v>
      </c>
      <c r="AA120" s="10">
        <v>2995.2</v>
      </c>
      <c r="AD120" s="43">
        <v>2005</v>
      </c>
      <c r="AE120">
        <v>28</v>
      </c>
      <c r="AF120" t="str">
        <f t="shared" si="8"/>
        <v>000779 INSTALACIONES INABENSA, S.A</v>
      </c>
      <c r="AG120">
        <f t="shared" si="9"/>
        <v>59500</v>
      </c>
      <c r="AI120" s="9" t="s">
        <v>245</v>
      </c>
      <c r="AJ120" s="50"/>
      <c r="AK120" s="51">
        <v>38772.9</v>
      </c>
      <c r="AL120" s="51"/>
      <c r="AM120" s="51"/>
      <c r="AN120" s="51"/>
      <c r="AO120" s="52">
        <v>38772.9</v>
      </c>
      <c r="AR120" s="17" t="s">
        <v>245</v>
      </c>
      <c r="AS120" s="24"/>
      <c r="AT120" s="24">
        <v>1</v>
      </c>
      <c r="AU120" s="24"/>
      <c r="AV120" s="24"/>
      <c r="AW120" s="24"/>
      <c r="AX120" s="24">
        <v>1</v>
      </c>
    </row>
    <row r="121" spans="1:50" x14ac:dyDescent="0.25">
      <c r="A121" s="22"/>
      <c r="B121" s="9" t="s">
        <v>468</v>
      </c>
      <c r="C121" s="6">
        <v>5410</v>
      </c>
      <c r="E121" s="22"/>
      <c r="F121" s="9" t="s">
        <v>447</v>
      </c>
      <c r="G121" s="6">
        <v>8220</v>
      </c>
      <c r="I121" s="22"/>
      <c r="J121" s="9" t="s">
        <v>649</v>
      </c>
      <c r="K121" s="6">
        <v>13365</v>
      </c>
      <c r="M121" s="22"/>
      <c r="N121" s="9" t="s">
        <v>609</v>
      </c>
      <c r="O121" s="6">
        <v>8865</v>
      </c>
      <c r="Q121" s="22"/>
      <c r="R121" s="9" t="s">
        <v>650</v>
      </c>
      <c r="S121" s="6">
        <v>12600</v>
      </c>
      <c r="V121" t="s">
        <v>651</v>
      </c>
      <c r="W121" s="10">
        <v>12000</v>
      </c>
      <c r="Z121" s="10" t="s">
        <v>284</v>
      </c>
      <c r="AA121" s="10">
        <v>2780.31</v>
      </c>
      <c r="AD121" s="43">
        <v>2005</v>
      </c>
      <c r="AE121">
        <v>29</v>
      </c>
      <c r="AF121" t="str">
        <f t="shared" si="8"/>
        <v>000163 APLICACIONES ELÉCTRICAS S.A.</v>
      </c>
      <c r="AG121">
        <f t="shared" si="9"/>
        <v>58799</v>
      </c>
      <c r="AI121" s="9" t="s">
        <v>256</v>
      </c>
      <c r="AJ121" s="50"/>
      <c r="AK121" s="51">
        <v>36929</v>
      </c>
      <c r="AL121" s="51"/>
      <c r="AM121" s="51"/>
      <c r="AN121" s="51"/>
      <c r="AO121" s="52">
        <v>36929</v>
      </c>
      <c r="AR121" s="17" t="s">
        <v>256</v>
      </c>
      <c r="AS121" s="24"/>
      <c r="AT121" s="24">
        <v>1</v>
      </c>
      <c r="AU121" s="24"/>
      <c r="AV121" s="24"/>
      <c r="AW121" s="24"/>
      <c r="AX121" s="24">
        <v>1</v>
      </c>
    </row>
    <row r="122" spans="1:50" x14ac:dyDescent="0.25">
      <c r="A122" s="22"/>
      <c r="B122" s="9" t="s">
        <v>652</v>
      </c>
      <c r="C122" s="6">
        <v>5409.1</v>
      </c>
      <c r="E122" s="22"/>
      <c r="F122" s="9" t="s">
        <v>503</v>
      </c>
      <c r="G122" s="6">
        <v>8047</v>
      </c>
      <c r="I122" s="22"/>
      <c r="J122" s="9" t="s">
        <v>92</v>
      </c>
      <c r="K122" s="6">
        <v>12793.45</v>
      </c>
      <c r="M122" s="22"/>
      <c r="N122" s="9" t="s">
        <v>653</v>
      </c>
      <c r="O122" s="6">
        <v>8845</v>
      </c>
      <c r="Q122" s="22"/>
      <c r="R122" s="9" t="s">
        <v>654</v>
      </c>
      <c r="S122" s="6">
        <v>12490</v>
      </c>
      <c r="V122" t="s">
        <v>655</v>
      </c>
      <c r="W122" s="10">
        <v>11891.29</v>
      </c>
      <c r="Z122" s="10" t="s">
        <v>656</v>
      </c>
      <c r="AA122" s="10">
        <v>2772</v>
      </c>
      <c r="AD122" s="43">
        <v>2005</v>
      </c>
      <c r="AE122">
        <v>30</v>
      </c>
      <c r="AF122" t="str">
        <f t="shared" si="8"/>
        <v>000234 VEGO SUPERMERCADOS</v>
      </c>
      <c r="AG122">
        <f t="shared" si="9"/>
        <v>57260</v>
      </c>
      <c r="AI122" s="9" t="s">
        <v>266</v>
      </c>
      <c r="AJ122" s="50"/>
      <c r="AK122" s="51">
        <v>36000</v>
      </c>
      <c r="AL122" s="51"/>
      <c r="AM122" s="51"/>
      <c r="AN122" s="51"/>
      <c r="AO122" s="52">
        <v>36000</v>
      </c>
      <c r="AR122" s="17" t="s">
        <v>266</v>
      </c>
      <c r="AS122" s="24"/>
      <c r="AT122" s="24">
        <v>1</v>
      </c>
      <c r="AU122" s="24"/>
      <c r="AV122" s="24"/>
      <c r="AW122" s="24"/>
      <c r="AX122" s="24">
        <v>1</v>
      </c>
    </row>
    <row r="123" spans="1:50" x14ac:dyDescent="0.25">
      <c r="A123" s="22"/>
      <c r="B123" s="9" t="s">
        <v>657</v>
      </c>
      <c r="C123" s="6">
        <v>5162</v>
      </c>
      <c r="E123" s="22"/>
      <c r="F123" s="9" t="s">
        <v>658</v>
      </c>
      <c r="G123" s="6">
        <v>7833</v>
      </c>
      <c r="I123" s="22"/>
      <c r="J123" s="9" t="s">
        <v>594</v>
      </c>
      <c r="K123" s="6">
        <v>12283.77</v>
      </c>
      <c r="M123" s="22"/>
      <c r="N123" s="9" t="s">
        <v>659</v>
      </c>
      <c r="O123" s="6">
        <v>8589.9500000000007</v>
      </c>
      <c r="Q123" s="22"/>
      <c r="R123" s="9" t="s">
        <v>660</v>
      </c>
      <c r="S123" s="6">
        <v>12450</v>
      </c>
      <c r="V123" t="s">
        <v>661</v>
      </c>
      <c r="W123" s="10">
        <v>11890</v>
      </c>
      <c r="Z123" s="10" t="s">
        <v>662</v>
      </c>
      <c r="AA123" s="10">
        <v>2748.59</v>
      </c>
      <c r="AD123" s="43">
        <v>2005</v>
      </c>
      <c r="AE123">
        <v>31</v>
      </c>
      <c r="AF123" t="str">
        <f t="shared" si="8"/>
        <v>000765 ELECSA</v>
      </c>
      <c r="AG123">
        <f t="shared" si="9"/>
        <v>56300</v>
      </c>
      <c r="AI123" s="9" t="s">
        <v>271</v>
      </c>
      <c r="AJ123" s="50"/>
      <c r="AK123" s="51">
        <v>35433</v>
      </c>
      <c r="AL123" s="51"/>
      <c r="AM123" s="51"/>
      <c r="AN123" s="51"/>
      <c r="AO123" s="52">
        <v>35433</v>
      </c>
      <c r="AR123" s="17" t="s">
        <v>271</v>
      </c>
      <c r="AS123" s="24"/>
      <c r="AT123" s="24">
        <v>1</v>
      </c>
      <c r="AU123" s="24"/>
      <c r="AV123" s="24"/>
      <c r="AW123" s="24"/>
      <c r="AX123" s="24">
        <v>1</v>
      </c>
    </row>
    <row r="124" spans="1:50" x14ac:dyDescent="0.25">
      <c r="A124" s="22"/>
      <c r="B124" s="9" t="s">
        <v>540</v>
      </c>
      <c r="C124" s="6">
        <v>4865.8100000000004</v>
      </c>
      <c r="E124" s="22"/>
      <c r="F124" s="9" t="s">
        <v>663</v>
      </c>
      <c r="G124" s="6">
        <v>7747.5</v>
      </c>
      <c r="I124" s="22"/>
      <c r="J124" s="9" t="s">
        <v>248</v>
      </c>
      <c r="K124" s="6">
        <v>12050.81</v>
      </c>
      <c r="M124" s="22"/>
      <c r="N124" s="9" t="s">
        <v>664</v>
      </c>
      <c r="O124" s="6">
        <v>8444</v>
      </c>
      <c r="Q124" s="22"/>
      <c r="R124" s="9" t="s">
        <v>245</v>
      </c>
      <c r="S124" s="6">
        <v>12140</v>
      </c>
      <c r="V124" t="s">
        <v>665</v>
      </c>
      <c r="W124" s="10">
        <v>11821.92</v>
      </c>
      <c r="Z124" s="10" t="s">
        <v>666</v>
      </c>
      <c r="AA124" s="10">
        <v>2722.57</v>
      </c>
      <c r="AD124" s="43">
        <v>2005</v>
      </c>
      <c r="AE124">
        <v>32</v>
      </c>
      <c r="AF124" t="str">
        <f t="shared" si="8"/>
        <v>000540 SACYR</v>
      </c>
      <c r="AG124">
        <f t="shared" si="9"/>
        <v>55100</v>
      </c>
      <c r="AI124" s="9" t="s">
        <v>280</v>
      </c>
      <c r="AJ124" s="50"/>
      <c r="AK124" s="51">
        <v>33410.75</v>
      </c>
      <c r="AL124" s="51"/>
      <c r="AM124" s="51"/>
      <c r="AN124" s="51"/>
      <c r="AO124" s="52">
        <v>33410.75</v>
      </c>
      <c r="AR124" s="17" t="s">
        <v>280</v>
      </c>
      <c r="AS124" s="24"/>
      <c r="AT124" s="24">
        <v>1</v>
      </c>
      <c r="AU124" s="24"/>
      <c r="AV124" s="24"/>
      <c r="AW124" s="24"/>
      <c r="AX124" s="24">
        <v>1</v>
      </c>
    </row>
    <row r="125" spans="1:50" x14ac:dyDescent="0.25">
      <c r="A125" s="22"/>
      <c r="B125" s="9" t="s">
        <v>667</v>
      </c>
      <c r="C125" s="6">
        <v>4453.75</v>
      </c>
      <c r="E125" s="22"/>
      <c r="F125" s="9" t="s">
        <v>668</v>
      </c>
      <c r="G125" s="6">
        <v>7655.7</v>
      </c>
      <c r="I125" s="22"/>
      <c r="J125" s="9" t="s">
        <v>669</v>
      </c>
      <c r="K125" s="6">
        <v>11975</v>
      </c>
      <c r="M125" s="22"/>
      <c r="N125" s="9" t="s">
        <v>139</v>
      </c>
      <c r="O125" s="6">
        <v>8200</v>
      </c>
      <c r="Q125" s="22"/>
      <c r="R125" s="9" t="s">
        <v>670</v>
      </c>
      <c r="S125" s="6">
        <v>12000</v>
      </c>
      <c r="V125" t="s">
        <v>437</v>
      </c>
      <c r="W125" s="10">
        <v>11500</v>
      </c>
      <c r="Z125" s="10" t="s">
        <v>671</v>
      </c>
      <c r="AA125" s="10">
        <v>2505.33</v>
      </c>
      <c r="AD125" s="43">
        <v>2005</v>
      </c>
      <c r="AE125">
        <v>33</v>
      </c>
      <c r="AF125" t="str">
        <f t="shared" si="8"/>
        <v xml:space="preserve">000777 SIEL </v>
      </c>
      <c r="AG125">
        <f t="shared" si="9"/>
        <v>49308.2</v>
      </c>
      <c r="AI125" s="9" t="s">
        <v>294</v>
      </c>
      <c r="AJ125" s="50"/>
      <c r="AK125" s="51">
        <v>32006.400000000001</v>
      </c>
      <c r="AL125" s="51"/>
      <c r="AM125" s="51"/>
      <c r="AN125" s="51"/>
      <c r="AO125" s="52">
        <v>32006.400000000001</v>
      </c>
      <c r="AR125" s="17" t="s">
        <v>294</v>
      </c>
      <c r="AS125" s="24"/>
      <c r="AT125" s="24">
        <v>1</v>
      </c>
      <c r="AU125" s="24"/>
      <c r="AV125" s="24"/>
      <c r="AW125" s="24"/>
      <c r="AX125" s="24">
        <v>1</v>
      </c>
    </row>
    <row r="126" spans="1:50" x14ac:dyDescent="0.25">
      <c r="A126" s="22"/>
      <c r="B126" s="9" t="s">
        <v>672</v>
      </c>
      <c r="C126" s="6">
        <v>4220</v>
      </c>
      <c r="E126" s="22"/>
      <c r="F126" s="9" t="s">
        <v>625</v>
      </c>
      <c r="G126" s="6">
        <v>7154</v>
      </c>
      <c r="I126" s="22"/>
      <c r="J126" s="9" t="s">
        <v>593</v>
      </c>
      <c r="K126" s="6">
        <v>11305</v>
      </c>
      <c r="M126" s="22"/>
      <c r="N126" s="9" t="s">
        <v>555</v>
      </c>
      <c r="O126" s="6">
        <v>8180</v>
      </c>
      <c r="Q126" s="22"/>
      <c r="R126" s="9" t="s">
        <v>540</v>
      </c>
      <c r="S126" s="6">
        <v>11991.65</v>
      </c>
      <c r="V126" t="s">
        <v>673</v>
      </c>
      <c r="W126" s="10">
        <v>11360</v>
      </c>
      <c r="Z126" s="10" t="s">
        <v>674</v>
      </c>
      <c r="AA126" s="10">
        <v>2504.77</v>
      </c>
      <c r="AD126" s="43">
        <v>2005</v>
      </c>
      <c r="AE126">
        <v>34</v>
      </c>
      <c r="AF126" t="str">
        <f t="shared" si="8"/>
        <v>000442 Control y Montajes Industriales</v>
      </c>
      <c r="AG126">
        <f t="shared" si="9"/>
        <v>48194.38</v>
      </c>
      <c r="AI126" s="9" t="s">
        <v>144</v>
      </c>
      <c r="AJ126" s="50"/>
      <c r="AK126" s="51"/>
      <c r="AL126" s="51">
        <v>69700</v>
      </c>
      <c r="AM126" s="51"/>
      <c r="AN126" s="51"/>
      <c r="AO126" s="52">
        <v>69700</v>
      </c>
      <c r="AR126" s="17" t="s">
        <v>144</v>
      </c>
      <c r="AS126" s="24"/>
      <c r="AT126" s="24"/>
      <c r="AU126" s="24">
        <v>1</v>
      </c>
      <c r="AV126" s="24"/>
      <c r="AW126" s="24"/>
      <c r="AX126" s="24">
        <v>1</v>
      </c>
    </row>
    <row r="127" spans="1:50" x14ac:dyDescent="0.25">
      <c r="A127" s="22"/>
      <c r="B127" s="9" t="s">
        <v>675</v>
      </c>
      <c r="C127" s="6">
        <v>4148.5</v>
      </c>
      <c r="E127" s="22"/>
      <c r="F127" s="9" t="s">
        <v>676</v>
      </c>
      <c r="G127" s="6">
        <v>7110</v>
      </c>
      <c r="I127" s="22"/>
      <c r="J127" s="9" t="s">
        <v>677</v>
      </c>
      <c r="K127" s="6">
        <v>11100</v>
      </c>
      <c r="M127" s="22"/>
      <c r="N127" s="9" t="s">
        <v>678</v>
      </c>
      <c r="O127" s="6">
        <v>8108.52</v>
      </c>
      <c r="Q127" s="22"/>
      <c r="R127" s="9" t="s">
        <v>679</v>
      </c>
      <c r="S127" s="6">
        <v>11570</v>
      </c>
      <c r="V127" t="s">
        <v>680</v>
      </c>
      <c r="W127" s="10">
        <v>11338</v>
      </c>
      <c r="Z127" s="10" t="s">
        <v>681</v>
      </c>
      <c r="AA127" s="10">
        <v>2423.63</v>
      </c>
      <c r="AD127" s="43">
        <v>2005</v>
      </c>
      <c r="AE127">
        <v>35</v>
      </c>
      <c r="AF127" t="str">
        <f t="shared" si="8"/>
        <v>000012 ELDU, S.A.</v>
      </c>
      <c r="AG127">
        <f t="shared" si="9"/>
        <v>45639.839999999997</v>
      </c>
      <c r="AI127" s="9" t="s">
        <v>156</v>
      </c>
      <c r="AJ127" s="50"/>
      <c r="AK127" s="51"/>
      <c r="AL127" s="51">
        <v>65000</v>
      </c>
      <c r="AM127" s="51"/>
      <c r="AN127" s="51"/>
      <c r="AO127" s="52">
        <v>65000</v>
      </c>
      <c r="AR127" s="17" t="s">
        <v>156</v>
      </c>
      <c r="AS127" s="24"/>
      <c r="AT127" s="24"/>
      <c r="AU127" s="24">
        <v>1</v>
      </c>
      <c r="AV127" s="24"/>
      <c r="AW127" s="24"/>
      <c r="AX127" s="24">
        <v>1</v>
      </c>
    </row>
    <row r="128" spans="1:50" x14ac:dyDescent="0.25">
      <c r="A128" s="22"/>
      <c r="B128" s="9" t="s">
        <v>682</v>
      </c>
      <c r="C128" s="6">
        <v>4134</v>
      </c>
      <c r="E128" s="22"/>
      <c r="F128" s="9" t="s">
        <v>524</v>
      </c>
      <c r="G128" s="6">
        <v>7110</v>
      </c>
      <c r="I128" s="22"/>
      <c r="J128" s="9" t="s">
        <v>683</v>
      </c>
      <c r="K128" s="6">
        <v>11000</v>
      </c>
      <c r="M128" s="22"/>
      <c r="N128" s="9" t="s">
        <v>384</v>
      </c>
      <c r="O128" s="6">
        <v>7980</v>
      </c>
      <c r="Q128" s="22"/>
      <c r="R128" s="9" t="s">
        <v>80</v>
      </c>
      <c r="S128" s="6">
        <v>11500</v>
      </c>
      <c r="V128" t="s">
        <v>684</v>
      </c>
      <c r="W128" s="10">
        <v>11318</v>
      </c>
      <c r="Z128" s="10" t="s">
        <v>685</v>
      </c>
      <c r="AA128" s="10">
        <v>2398</v>
      </c>
      <c r="AD128" s="43">
        <v>2005</v>
      </c>
      <c r="AE128">
        <v>36</v>
      </c>
      <c r="AF128" t="str">
        <f t="shared" si="8"/>
        <v>000801 INGEMAS</v>
      </c>
      <c r="AG128">
        <f t="shared" si="9"/>
        <v>45000</v>
      </c>
      <c r="AI128" s="9" t="s">
        <v>169</v>
      </c>
      <c r="AJ128" s="50"/>
      <c r="AK128" s="51"/>
      <c r="AL128" s="51">
        <v>63364.75</v>
      </c>
      <c r="AM128" s="51"/>
      <c r="AN128" s="51"/>
      <c r="AO128" s="52">
        <v>63364.75</v>
      </c>
      <c r="AR128" s="17" t="s">
        <v>169</v>
      </c>
      <c r="AS128" s="24"/>
      <c r="AT128" s="24"/>
      <c r="AU128" s="24">
        <v>1</v>
      </c>
      <c r="AV128" s="24"/>
      <c r="AW128" s="24"/>
      <c r="AX128" s="24">
        <v>1</v>
      </c>
    </row>
    <row r="129" spans="1:50" x14ac:dyDescent="0.25">
      <c r="A129" s="22"/>
      <c r="B129" s="9" t="s">
        <v>646</v>
      </c>
      <c r="C129" s="6">
        <v>3884.22</v>
      </c>
      <c r="E129" s="22"/>
      <c r="F129" s="9" t="s">
        <v>686</v>
      </c>
      <c r="G129" s="6">
        <v>7085</v>
      </c>
      <c r="I129" s="22"/>
      <c r="J129" s="9" t="s">
        <v>88</v>
      </c>
      <c r="K129" s="6">
        <v>10950</v>
      </c>
      <c r="M129" s="22"/>
      <c r="N129" s="9" t="s">
        <v>687</v>
      </c>
      <c r="O129" s="6">
        <v>7950</v>
      </c>
      <c r="Q129" s="22"/>
      <c r="R129" s="9" t="s">
        <v>688</v>
      </c>
      <c r="S129" s="6">
        <v>11500</v>
      </c>
      <c r="V129" t="s">
        <v>689</v>
      </c>
      <c r="W129" s="10">
        <v>11300</v>
      </c>
      <c r="Z129" s="10" t="s">
        <v>690</v>
      </c>
      <c r="AA129" s="10">
        <v>2066.83</v>
      </c>
      <c r="AD129" s="43">
        <v>2005</v>
      </c>
      <c r="AE129">
        <v>37</v>
      </c>
      <c r="AF129" t="str">
        <f t="shared" si="8"/>
        <v>000808 UTE SEGURIDAD CIUD</v>
      </c>
      <c r="AG129">
        <f t="shared" si="9"/>
        <v>43972</v>
      </c>
      <c r="AI129" s="9" t="s">
        <v>174</v>
      </c>
      <c r="AJ129" s="50"/>
      <c r="AK129" s="51"/>
      <c r="AL129" s="51">
        <v>62500</v>
      </c>
      <c r="AM129" s="51"/>
      <c r="AN129" s="51"/>
      <c r="AO129" s="52">
        <v>62500</v>
      </c>
      <c r="AR129" s="17" t="s">
        <v>174</v>
      </c>
      <c r="AS129" s="24"/>
      <c r="AT129" s="24"/>
      <c r="AU129" s="24">
        <v>1</v>
      </c>
      <c r="AV129" s="24"/>
      <c r="AW129" s="24"/>
      <c r="AX129" s="24">
        <v>1</v>
      </c>
    </row>
    <row r="130" spans="1:50" x14ac:dyDescent="0.25">
      <c r="A130" s="22"/>
      <c r="B130" s="9" t="s">
        <v>691</v>
      </c>
      <c r="C130" s="6">
        <v>3590</v>
      </c>
      <c r="E130" s="22"/>
      <c r="F130" s="9" t="s">
        <v>565</v>
      </c>
      <c r="G130" s="6">
        <v>6190</v>
      </c>
      <c r="I130" s="22"/>
      <c r="J130" s="9" t="s">
        <v>692</v>
      </c>
      <c r="K130" s="6">
        <v>10834.76</v>
      </c>
      <c r="M130" s="22"/>
      <c r="N130" s="9" t="s">
        <v>693</v>
      </c>
      <c r="O130" s="6">
        <v>7509</v>
      </c>
      <c r="Q130" s="22"/>
      <c r="R130" s="9" t="s">
        <v>694</v>
      </c>
      <c r="S130" s="6">
        <v>11380</v>
      </c>
      <c r="V130" t="s">
        <v>695</v>
      </c>
      <c r="W130" s="10">
        <v>11250</v>
      </c>
      <c r="Z130" s="10" t="s">
        <v>696</v>
      </c>
      <c r="AA130" s="10">
        <v>2050</v>
      </c>
      <c r="AD130" s="43">
        <v>2005</v>
      </c>
      <c r="AE130">
        <v>38</v>
      </c>
      <c r="AF130" t="str">
        <f t="shared" si="8"/>
        <v>000749 INSTALACIONES ELECTRICAS JIRO,</v>
      </c>
      <c r="AG130">
        <f t="shared" si="9"/>
        <v>43237.75</v>
      </c>
      <c r="AI130" s="9" t="s">
        <v>184</v>
      </c>
      <c r="AJ130" s="50"/>
      <c r="AK130" s="51"/>
      <c r="AL130" s="51">
        <v>59500</v>
      </c>
      <c r="AM130" s="51"/>
      <c r="AN130" s="51"/>
      <c r="AO130" s="52">
        <v>59500</v>
      </c>
      <c r="AR130" s="17" t="s">
        <v>184</v>
      </c>
      <c r="AS130" s="24"/>
      <c r="AT130" s="24"/>
      <c r="AU130" s="24">
        <v>1</v>
      </c>
      <c r="AV130" s="24"/>
      <c r="AW130" s="24"/>
      <c r="AX130" s="24">
        <v>1</v>
      </c>
    </row>
    <row r="131" spans="1:50" x14ac:dyDescent="0.25">
      <c r="A131" s="22"/>
      <c r="B131" s="9" t="s">
        <v>697</v>
      </c>
      <c r="C131" s="6">
        <v>3546</v>
      </c>
      <c r="E131" s="22"/>
      <c r="F131" s="9" t="s">
        <v>698</v>
      </c>
      <c r="G131" s="6">
        <v>6170</v>
      </c>
      <c r="I131" s="22"/>
      <c r="J131" s="9" t="s">
        <v>699</v>
      </c>
      <c r="K131" s="6">
        <v>10800</v>
      </c>
      <c r="M131" s="22"/>
      <c r="N131" s="9" t="s">
        <v>397</v>
      </c>
      <c r="O131" s="6">
        <v>7500</v>
      </c>
      <c r="Q131" s="22"/>
      <c r="R131" s="9" t="s">
        <v>490</v>
      </c>
      <c r="S131" s="6">
        <v>11145</v>
      </c>
      <c r="V131" t="s">
        <v>700</v>
      </c>
      <c r="W131" s="10">
        <v>11250</v>
      </c>
      <c r="Z131" s="10" t="s">
        <v>701</v>
      </c>
      <c r="AA131" s="10">
        <v>2033.92</v>
      </c>
      <c r="AD131" s="43">
        <v>2005</v>
      </c>
      <c r="AE131">
        <v>39</v>
      </c>
      <c r="AF131" t="str">
        <f t="shared" si="8"/>
        <v>000502 SELP, S.L.</v>
      </c>
      <c r="AG131">
        <f t="shared" si="9"/>
        <v>43190</v>
      </c>
      <c r="AI131" s="9" t="s">
        <v>198</v>
      </c>
      <c r="AJ131" s="50"/>
      <c r="AK131" s="51"/>
      <c r="AL131" s="51">
        <v>56300</v>
      </c>
      <c r="AM131" s="51"/>
      <c r="AN131" s="51"/>
      <c r="AO131" s="52">
        <v>56300</v>
      </c>
      <c r="AR131" s="17" t="s">
        <v>198</v>
      </c>
      <c r="AS131" s="24"/>
      <c r="AT131" s="24"/>
      <c r="AU131" s="24">
        <v>1</v>
      </c>
      <c r="AV131" s="24"/>
      <c r="AW131" s="24"/>
      <c r="AX131" s="24">
        <v>1</v>
      </c>
    </row>
    <row r="132" spans="1:50" x14ac:dyDescent="0.25">
      <c r="A132" s="22"/>
      <c r="B132" s="9" t="s">
        <v>350</v>
      </c>
      <c r="C132" s="6">
        <v>3062.17</v>
      </c>
      <c r="E132" s="22"/>
      <c r="F132" s="9" t="s">
        <v>702</v>
      </c>
      <c r="G132" s="6">
        <v>6115</v>
      </c>
      <c r="I132" s="22"/>
      <c r="J132" s="9" t="s">
        <v>703</v>
      </c>
      <c r="K132" s="6">
        <v>10767</v>
      </c>
      <c r="M132" s="22"/>
      <c r="N132" s="9" t="s">
        <v>220</v>
      </c>
      <c r="O132" s="6">
        <v>7500</v>
      </c>
      <c r="Q132" s="22"/>
      <c r="R132" s="9" t="s">
        <v>626</v>
      </c>
      <c r="S132" s="6">
        <v>11000</v>
      </c>
      <c r="V132" t="s">
        <v>548</v>
      </c>
      <c r="W132" s="10">
        <v>11107.75</v>
      </c>
      <c r="Z132" s="10" t="s">
        <v>704</v>
      </c>
      <c r="AA132" s="10">
        <v>2025.92</v>
      </c>
      <c r="AD132" s="43">
        <v>2005</v>
      </c>
      <c r="AE132">
        <v>40</v>
      </c>
      <c r="AF132" t="str">
        <f t="shared" si="8"/>
        <v>000439 GENESETE</v>
      </c>
      <c r="AG132">
        <f t="shared" si="9"/>
        <v>41939.42</v>
      </c>
      <c r="AI132" s="9" t="s">
        <v>204</v>
      </c>
      <c r="AJ132" s="50"/>
      <c r="AK132" s="51"/>
      <c r="AL132" s="51">
        <v>55100</v>
      </c>
      <c r="AM132" s="51"/>
      <c r="AN132" s="51"/>
      <c r="AO132" s="52">
        <v>55100</v>
      </c>
      <c r="AR132" s="17" t="s">
        <v>204</v>
      </c>
      <c r="AS132" s="24"/>
      <c r="AT132" s="24"/>
      <c r="AU132" s="24">
        <v>1</v>
      </c>
      <c r="AV132" s="24"/>
      <c r="AW132" s="24"/>
      <c r="AX132" s="24">
        <v>1</v>
      </c>
    </row>
    <row r="133" spans="1:50" x14ac:dyDescent="0.25">
      <c r="A133" s="22"/>
      <c r="B133" s="9" t="s">
        <v>185</v>
      </c>
      <c r="C133" s="6">
        <v>3000.05</v>
      </c>
      <c r="E133" s="22"/>
      <c r="F133" s="9" t="s">
        <v>659</v>
      </c>
      <c r="G133" s="6">
        <v>6079</v>
      </c>
      <c r="I133" s="22"/>
      <c r="J133" s="9" t="s">
        <v>411</v>
      </c>
      <c r="K133" s="6">
        <v>10608</v>
      </c>
      <c r="M133" s="22"/>
      <c r="N133" s="9" t="s">
        <v>248</v>
      </c>
      <c r="O133" s="6">
        <v>7380</v>
      </c>
      <c r="Q133" s="22"/>
      <c r="R133" s="9" t="s">
        <v>705</v>
      </c>
      <c r="S133" s="6">
        <v>10890</v>
      </c>
      <c r="V133" t="s">
        <v>706</v>
      </c>
      <c r="W133" s="10">
        <v>10975.15</v>
      </c>
      <c r="Z133" s="10" t="s">
        <v>707</v>
      </c>
      <c r="AA133" s="10">
        <v>1982</v>
      </c>
      <c r="AD133" s="43">
        <v>2005</v>
      </c>
      <c r="AE133">
        <v>41</v>
      </c>
      <c r="AF133" t="str">
        <f t="shared" si="8"/>
        <v>000043 ELINSA</v>
      </c>
      <c r="AG133">
        <f t="shared" si="9"/>
        <v>41719.5</v>
      </c>
      <c r="AI133" s="9" t="s">
        <v>211</v>
      </c>
      <c r="AJ133" s="50"/>
      <c r="AK133" s="51"/>
      <c r="AL133" s="51">
        <v>49308.2</v>
      </c>
      <c r="AM133" s="51"/>
      <c r="AN133" s="51"/>
      <c r="AO133" s="52">
        <v>49308.2</v>
      </c>
      <c r="AR133" s="17" t="s">
        <v>211</v>
      </c>
      <c r="AS133" s="24"/>
      <c r="AT133" s="24"/>
      <c r="AU133" s="24">
        <v>1</v>
      </c>
      <c r="AV133" s="24"/>
      <c r="AW133" s="24"/>
      <c r="AX133" s="24">
        <v>1</v>
      </c>
    </row>
    <row r="134" spans="1:50" x14ac:dyDescent="0.25">
      <c r="A134" s="22"/>
      <c r="B134" s="9" t="s">
        <v>92</v>
      </c>
      <c r="C134" s="6">
        <v>3000</v>
      </c>
      <c r="E134" s="22"/>
      <c r="F134" s="9" t="s">
        <v>708</v>
      </c>
      <c r="G134" s="6">
        <v>6075</v>
      </c>
      <c r="I134" s="22"/>
      <c r="J134" s="9" t="s">
        <v>331</v>
      </c>
      <c r="K134" s="6">
        <v>10400</v>
      </c>
      <c r="M134" s="22"/>
      <c r="N134" s="9" t="s">
        <v>500</v>
      </c>
      <c r="O134" s="6">
        <v>7300</v>
      </c>
      <c r="Q134" s="22"/>
      <c r="R134" s="9" t="s">
        <v>709</v>
      </c>
      <c r="S134" s="6">
        <v>10885</v>
      </c>
      <c r="V134" t="s">
        <v>710</v>
      </c>
      <c r="W134" s="10">
        <v>10950</v>
      </c>
      <c r="Z134" s="10" t="s">
        <v>711</v>
      </c>
      <c r="AA134" s="10">
        <v>1956</v>
      </c>
      <c r="AD134" s="43">
        <v>2005</v>
      </c>
      <c r="AE134">
        <v>42</v>
      </c>
      <c r="AF134" t="str">
        <f t="shared" si="8"/>
        <v>000003 ELECTRICIDAD J.ISL</v>
      </c>
      <c r="AG134">
        <f t="shared" si="9"/>
        <v>40494.33</v>
      </c>
      <c r="AI134" s="9" t="s">
        <v>221</v>
      </c>
      <c r="AJ134" s="50"/>
      <c r="AK134" s="51"/>
      <c r="AL134" s="51">
        <v>45639.839999999997</v>
      </c>
      <c r="AM134" s="51"/>
      <c r="AN134" s="51"/>
      <c r="AO134" s="52">
        <v>45639.839999999997</v>
      </c>
      <c r="AR134" s="17" t="s">
        <v>221</v>
      </c>
      <c r="AS134" s="24"/>
      <c r="AT134" s="24"/>
      <c r="AU134" s="24">
        <v>1</v>
      </c>
      <c r="AV134" s="24"/>
      <c r="AW134" s="24"/>
      <c r="AX134" s="24">
        <v>1</v>
      </c>
    </row>
    <row r="135" spans="1:50" x14ac:dyDescent="0.25">
      <c r="A135" s="22"/>
      <c r="B135" s="9" t="s">
        <v>610</v>
      </c>
      <c r="C135" s="6">
        <v>2734</v>
      </c>
      <c r="E135" s="22"/>
      <c r="F135" s="9" t="s">
        <v>712</v>
      </c>
      <c r="G135" s="6">
        <v>5775</v>
      </c>
      <c r="I135" s="22"/>
      <c r="J135" s="9" t="s">
        <v>713</v>
      </c>
      <c r="K135" s="6">
        <v>10344</v>
      </c>
      <c r="M135" s="22"/>
      <c r="N135" s="9" t="s">
        <v>245</v>
      </c>
      <c r="O135" s="6">
        <v>7240</v>
      </c>
      <c r="Q135" s="22"/>
      <c r="R135" s="9" t="s">
        <v>212</v>
      </c>
      <c r="S135" s="6">
        <v>10510</v>
      </c>
      <c r="V135" t="s">
        <v>714</v>
      </c>
      <c r="W135" s="10">
        <v>10830</v>
      </c>
      <c r="Z135" s="10" t="s">
        <v>715</v>
      </c>
      <c r="AA135" s="10">
        <v>1939.16</v>
      </c>
      <c r="AD135" s="43">
        <v>2005</v>
      </c>
      <c r="AE135">
        <v>43</v>
      </c>
      <c r="AF135" t="str">
        <f t="shared" ref="AF135:AG140" si="10">J44</f>
        <v>000004 KRUG NAVAL, S.A.L.</v>
      </c>
      <c r="AG135">
        <f t="shared" si="10"/>
        <v>38702.550000000003</v>
      </c>
      <c r="AI135" s="9" t="s">
        <v>227</v>
      </c>
      <c r="AJ135" s="50"/>
      <c r="AK135" s="51"/>
      <c r="AL135" s="51">
        <v>45000</v>
      </c>
      <c r="AM135" s="51"/>
      <c r="AN135" s="51"/>
      <c r="AO135" s="52">
        <v>45000</v>
      </c>
      <c r="AR135" s="17" t="s">
        <v>227</v>
      </c>
      <c r="AS135" s="24"/>
      <c r="AT135" s="24"/>
      <c r="AU135" s="24">
        <v>1</v>
      </c>
      <c r="AV135" s="24"/>
      <c r="AW135" s="24"/>
      <c r="AX135" s="24">
        <v>1</v>
      </c>
    </row>
    <row r="136" spans="1:50" x14ac:dyDescent="0.25">
      <c r="A136" s="22"/>
      <c r="B136" s="9" t="s">
        <v>716</v>
      </c>
      <c r="C136" s="6">
        <v>2374</v>
      </c>
      <c r="E136" s="22"/>
      <c r="F136" s="9" t="s">
        <v>717</v>
      </c>
      <c r="G136" s="6">
        <v>5400</v>
      </c>
      <c r="I136" s="22"/>
      <c r="J136" s="9" t="s">
        <v>718</v>
      </c>
      <c r="K136" s="6">
        <v>9970</v>
      </c>
      <c r="M136" s="22"/>
      <c r="N136" s="9" t="s">
        <v>277</v>
      </c>
      <c r="O136" s="6">
        <v>7079.4</v>
      </c>
      <c r="Q136" s="22"/>
      <c r="R136" s="9" t="s">
        <v>719</v>
      </c>
      <c r="S136" s="6">
        <v>10491.9</v>
      </c>
      <c r="V136" t="s">
        <v>720</v>
      </c>
      <c r="W136" s="10">
        <v>10800</v>
      </c>
      <c r="Z136" s="10" t="s">
        <v>31</v>
      </c>
      <c r="AA136" s="10">
        <v>1916</v>
      </c>
      <c r="AD136" s="43">
        <v>2005</v>
      </c>
      <c r="AE136">
        <v>44</v>
      </c>
      <c r="AF136" t="str">
        <f t="shared" si="10"/>
        <v>000618 LA ELÉCTRICA ALVAREZ</v>
      </c>
      <c r="AG136">
        <f t="shared" si="10"/>
        <v>38578</v>
      </c>
      <c r="AI136" s="9" t="s">
        <v>234</v>
      </c>
      <c r="AJ136" s="50"/>
      <c r="AK136" s="51"/>
      <c r="AL136" s="51">
        <v>43972</v>
      </c>
      <c r="AM136" s="51"/>
      <c r="AN136" s="51"/>
      <c r="AO136" s="52">
        <v>43972</v>
      </c>
      <c r="AR136" s="17" t="s">
        <v>234</v>
      </c>
      <c r="AS136" s="24"/>
      <c r="AT136" s="24"/>
      <c r="AU136" s="24">
        <v>1</v>
      </c>
      <c r="AV136" s="24"/>
      <c r="AW136" s="24"/>
      <c r="AX136" s="24">
        <v>1</v>
      </c>
    </row>
    <row r="137" spans="1:50" x14ac:dyDescent="0.25">
      <c r="A137" s="22"/>
      <c r="B137" s="9" t="s">
        <v>721</v>
      </c>
      <c r="C137" s="6">
        <v>1997.4</v>
      </c>
      <c r="E137" s="22"/>
      <c r="F137" s="9" t="s">
        <v>722</v>
      </c>
      <c r="G137" s="6">
        <v>5310</v>
      </c>
      <c r="I137" s="22"/>
      <c r="J137" s="9" t="s">
        <v>723</v>
      </c>
      <c r="K137" s="6">
        <v>9920</v>
      </c>
      <c r="M137" s="22"/>
      <c r="N137" s="9" t="s">
        <v>724</v>
      </c>
      <c r="O137" s="6">
        <v>6958</v>
      </c>
      <c r="Q137" s="22"/>
      <c r="R137" s="9" t="s">
        <v>188</v>
      </c>
      <c r="S137" s="6">
        <v>10429</v>
      </c>
      <c r="V137" t="s">
        <v>725</v>
      </c>
      <c r="W137" s="10">
        <v>10790</v>
      </c>
      <c r="Z137" s="10" t="s">
        <v>726</v>
      </c>
      <c r="AA137" s="10">
        <v>1907.5</v>
      </c>
      <c r="AD137" s="43">
        <v>2005</v>
      </c>
      <c r="AE137">
        <v>45</v>
      </c>
      <c r="AF137" t="str">
        <f t="shared" si="10"/>
        <v>000011 AUTELEC, S.L.</v>
      </c>
      <c r="AG137">
        <f t="shared" si="10"/>
        <v>38497.39</v>
      </c>
      <c r="AI137" s="9" t="s">
        <v>240</v>
      </c>
      <c r="AJ137" s="50"/>
      <c r="AK137" s="51"/>
      <c r="AL137" s="51">
        <v>43237.75</v>
      </c>
      <c r="AM137" s="51"/>
      <c r="AN137" s="51"/>
      <c r="AO137" s="52">
        <v>43237.75</v>
      </c>
      <c r="AR137" s="17" t="s">
        <v>240</v>
      </c>
      <c r="AS137" s="24"/>
      <c r="AT137" s="24"/>
      <c r="AU137" s="24">
        <v>1</v>
      </c>
      <c r="AV137" s="24"/>
      <c r="AW137" s="24"/>
      <c r="AX137" s="24">
        <v>1</v>
      </c>
    </row>
    <row r="138" spans="1:50" x14ac:dyDescent="0.25">
      <c r="A138" s="22"/>
      <c r="B138" s="9" t="s">
        <v>727</v>
      </c>
      <c r="C138" s="6">
        <v>1875</v>
      </c>
      <c r="E138" s="22"/>
      <c r="F138" s="9" t="s">
        <v>622</v>
      </c>
      <c r="G138" s="6">
        <v>5300</v>
      </c>
      <c r="I138" s="22"/>
      <c r="J138" s="9" t="s">
        <v>41</v>
      </c>
      <c r="K138" s="6">
        <v>9918.56</v>
      </c>
      <c r="M138" s="22"/>
      <c r="N138" s="9" t="s">
        <v>728</v>
      </c>
      <c r="O138" s="6">
        <v>6694</v>
      </c>
      <c r="Q138" s="22"/>
      <c r="R138" s="9" t="s">
        <v>407</v>
      </c>
      <c r="S138" s="6">
        <v>10344.83</v>
      </c>
      <c r="V138" t="s">
        <v>729</v>
      </c>
      <c r="W138" s="10">
        <v>10700</v>
      </c>
      <c r="Z138" s="10" t="s">
        <v>730</v>
      </c>
      <c r="AA138" s="10">
        <v>1850</v>
      </c>
      <c r="AD138" s="43">
        <v>2005</v>
      </c>
      <c r="AE138">
        <v>46</v>
      </c>
      <c r="AF138" t="str">
        <f t="shared" si="10"/>
        <v>000108 LICO LEASING, S.A.</v>
      </c>
      <c r="AG138">
        <f t="shared" si="10"/>
        <v>38480</v>
      </c>
      <c r="AI138" s="9" t="s">
        <v>246</v>
      </c>
      <c r="AJ138" s="50"/>
      <c r="AK138" s="51"/>
      <c r="AL138" s="51">
        <v>43190</v>
      </c>
      <c r="AM138" s="51"/>
      <c r="AN138" s="51"/>
      <c r="AO138" s="52">
        <v>43190</v>
      </c>
      <c r="AR138" s="17" t="s">
        <v>246</v>
      </c>
      <c r="AS138" s="24"/>
      <c r="AT138" s="24"/>
      <c r="AU138" s="24">
        <v>1</v>
      </c>
      <c r="AV138" s="24"/>
      <c r="AW138" s="24"/>
      <c r="AX138" s="24">
        <v>1</v>
      </c>
    </row>
    <row r="139" spans="1:50" x14ac:dyDescent="0.25">
      <c r="A139" s="22"/>
      <c r="B139" s="9" t="s">
        <v>731</v>
      </c>
      <c r="C139" s="6">
        <v>1735.4</v>
      </c>
      <c r="E139" s="22"/>
      <c r="F139" s="9" t="s">
        <v>732</v>
      </c>
      <c r="G139" s="6">
        <v>5285</v>
      </c>
      <c r="I139" s="22"/>
      <c r="J139" s="9" t="s">
        <v>733</v>
      </c>
      <c r="K139" s="6">
        <v>9760</v>
      </c>
      <c r="M139" s="22"/>
      <c r="N139" s="9" t="s">
        <v>734</v>
      </c>
      <c r="O139" s="6">
        <v>6540</v>
      </c>
      <c r="Q139" s="22"/>
      <c r="R139" s="9" t="s">
        <v>735</v>
      </c>
      <c r="S139" s="6">
        <v>10300</v>
      </c>
      <c r="V139" t="s">
        <v>736</v>
      </c>
      <c r="W139" s="10">
        <v>10638.78</v>
      </c>
      <c r="Z139" s="10" t="s">
        <v>737</v>
      </c>
      <c r="AA139" s="10">
        <v>1823.5</v>
      </c>
      <c r="AD139" s="43">
        <v>2005</v>
      </c>
      <c r="AE139">
        <v>47</v>
      </c>
      <c r="AF139" t="str">
        <f t="shared" si="10"/>
        <v>000815 TSUNAMI</v>
      </c>
      <c r="AG139">
        <f t="shared" si="10"/>
        <v>38405</v>
      </c>
      <c r="AI139" s="9" t="s">
        <v>260</v>
      </c>
      <c r="AJ139" s="50"/>
      <c r="AK139" s="51"/>
      <c r="AL139" s="51">
        <v>40494.33</v>
      </c>
      <c r="AM139" s="51"/>
      <c r="AN139" s="51"/>
      <c r="AO139" s="52">
        <v>40494.33</v>
      </c>
      <c r="AR139" s="17" t="s">
        <v>260</v>
      </c>
      <c r="AS139" s="24"/>
      <c r="AT139" s="24"/>
      <c r="AU139" s="24">
        <v>1</v>
      </c>
      <c r="AV139" s="24"/>
      <c r="AW139" s="24"/>
      <c r="AX139" s="24">
        <v>1</v>
      </c>
    </row>
    <row r="140" spans="1:50" x14ac:dyDescent="0.25">
      <c r="A140" s="22"/>
      <c r="B140" s="9" t="s">
        <v>738</v>
      </c>
      <c r="C140" s="6">
        <v>1693</v>
      </c>
      <c r="E140" s="22"/>
      <c r="F140" s="9" t="s">
        <v>221</v>
      </c>
      <c r="G140" s="6">
        <v>5191</v>
      </c>
      <c r="I140" s="22"/>
      <c r="J140" s="9" t="s">
        <v>739</v>
      </c>
      <c r="K140" s="6">
        <v>9600</v>
      </c>
      <c r="M140" s="22"/>
      <c r="N140" s="9" t="s">
        <v>740</v>
      </c>
      <c r="O140" s="6">
        <v>6225</v>
      </c>
      <c r="Q140" s="22"/>
      <c r="R140" s="9" t="s">
        <v>741</v>
      </c>
      <c r="S140" s="6">
        <v>10300</v>
      </c>
      <c r="V140" t="s">
        <v>314</v>
      </c>
      <c r="W140" s="10">
        <v>10460</v>
      </c>
      <c r="Z140" s="10" t="s">
        <v>742</v>
      </c>
      <c r="AA140" s="10">
        <v>1816.8</v>
      </c>
      <c r="AD140" s="43">
        <v>2005</v>
      </c>
      <c r="AE140">
        <v>48</v>
      </c>
      <c r="AF140" t="str">
        <f t="shared" si="10"/>
        <v>000760 ROVELECTRI, S.L</v>
      </c>
      <c r="AG140">
        <f t="shared" si="10"/>
        <v>38302</v>
      </c>
      <c r="AI140" s="9" t="s">
        <v>276</v>
      </c>
      <c r="AJ140" s="50"/>
      <c r="AK140" s="51"/>
      <c r="AL140" s="51">
        <v>38497.39</v>
      </c>
      <c r="AM140" s="51"/>
      <c r="AN140" s="51"/>
      <c r="AO140" s="52">
        <v>38497.39</v>
      </c>
      <c r="AR140" s="17" t="s">
        <v>276</v>
      </c>
      <c r="AS140" s="24"/>
      <c r="AT140" s="24"/>
      <c r="AU140" s="24">
        <v>1</v>
      </c>
      <c r="AV140" s="24"/>
      <c r="AW140" s="24"/>
      <c r="AX140" s="24">
        <v>1</v>
      </c>
    </row>
    <row r="141" spans="1:50" x14ac:dyDescent="0.25">
      <c r="A141" s="22"/>
      <c r="B141" s="9" t="s">
        <v>464</v>
      </c>
      <c r="C141" s="6">
        <v>1680</v>
      </c>
      <c r="E141" s="22"/>
      <c r="F141" s="9" t="s">
        <v>743</v>
      </c>
      <c r="G141" s="6">
        <v>4997</v>
      </c>
      <c r="I141" s="22"/>
      <c r="J141" s="9" t="s">
        <v>744</v>
      </c>
      <c r="K141" s="6">
        <v>9480</v>
      </c>
      <c r="M141" s="22"/>
      <c r="N141" s="9" t="s">
        <v>364</v>
      </c>
      <c r="O141" s="6">
        <v>6205.37</v>
      </c>
      <c r="Q141" s="22"/>
      <c r="R141" s="9" t="s">
        <v>745</v>
      </c>
      <c r="S141" s="6">
        <v>10300</v>
      </c>
      <c r="V141" t="s">
        <v>746</v>
      </c>
      <c r="W141" s="10">
        <v>10413</v>
      </c>
      <c r="Z141" s="10" t="s">
        <v>747</v>
      </c>
      <c r="AA141" s="10">
        <v>1815.91</v>
      </c>
      <c r="AD141" s="43">
        <v>2005</v>
      </c>
      <c r="AE141">
        <v>49</v>
      </c>
      <c r="AF141" t="str">
        <f t="shared" ref="AF141:AF149" si="11">J50</f>
        <v>000560 SCANIA HISPANIA, S</v>
      </c>
      <c r="AG141">
        <f t="shared" ref="AG141:AG149" si="12">K50</f>
        <v>38260.339999999997</v>
      </c>
      <c r="AI141" s="9" t="s">
        <v>281</v>
      </c>
      <c r="AJ141" s="50"/>
      <c r="AK141" s="51"/>
      <c r="AL141" s="51">
        <v>38480</v>
      </c>
      <c r="AM141" s="51"/>
      <c r="AN141" s="51"/>
      <c r="AO141" s="52">
        <v>38480</v>
      </c>
      <c r="AR141" s="17" t="s">
        <v>281</v>
      </c>
      <c r="AS141" s="24"/>
      <c r="AT141" s="24"/>
      <c r="AU141" s="24">
        <v>1</v>
      </c>
      <c r="AV141" s="24"/>
      <c r="AW141" s="24"/>
      <c r="AX141" s="24">
        <v>1</v>
      </c>
    </row>
    <row r="142" spans="1:50" x14ac:dyDescent="0.25">
      <c r="A142" s="22"/>
      <c r="B142" s="9" t="s">
        <v>748</v>
      </c>
      <c r="C142" s="6">
        <v>1630</v>
      </c>
      <c r="E142" s="22"/>
      <c r="F142" s="9" t="s">
        <v>749</v>
      </c>
      <c r="G142" s="6">
        <v>4500</v>
      </c>
      <c r="I142" s="22"/>
      <c r="J142" s="9" t="s">
        <v>750</v>
      </c>
      <c r="K142" s="6">
        <v>9400</v>
      </c>
      <c r="M142" s="22"/>
      <c r="N142" s="9" t="s">
        <v>751</v>
      </c>
      <c r="O142" s="6">
        <v>6050</v>
      </c>
      <c r="Q142" s="22"/>
      <c r="R142" s="9" t="s">
        <v>205</v>
      </c>
      <c r="S142" s="6">
        <v>10190</v>
      </c>
      <c r="V142" t="s">
        <v>752</v>
      </c>
      <c r="W142" s="10">
        <v>10400</v>
      </c>
      <c r="Z142" s="10" t="s">
        <v>753</v>
      </c>
      <c r="AA142" s="10">
        <v>1813.72</v>
      </c>
      <c r="AD142" s="43">
        <v>2005</v>
      </c>
      <c r="AE142">
        <v>50</v>
      </c>
      <c r="AF142" t="str">
        <f t="shared" si="11"/>
        <v>000520 Altair aplicacione</v>
      </c>
      <c r="AG142">
        <f t="shared" si="12"/>
        <v>37000</v>
      </c>
      <c r="AI142" s="9" t="s">
        <v>286</v>
      </c>
      <c r="AJ142" s="50"/>
      <c r="AK142" s="51"/>
      <c r="AL142" s="51">
        <v>38405</v>
      </c>
      <c r="AM142" s="51"/>
      <c r="AN142" s="51"/>
      <c r="AO142" s="52">
        <v>38405</v>
      </c>
      <c r="AR142" s="17" t="s">
        <v>286</v>
      </c>
      <c r="AS142" s="24"/>
      <c r="AT142" s="24"/>
      <c r="AU142" s="24">
        <v>1</v>
      </c>
      <c r="AV142" s="24"/>
      <c r="AW142" s="24"/>
      <c r="AX142" s="24">
        <v>1</v>
      </c>
    </row>
    <row r="143" spans="1:50" x14ac:dyDescent="0.25">
      <c r="A143" s="22"/>
      <c r="B143" s="9" t="s">
        <v>754</v>
      </c>
      <c r="C143" s="6">
        <v>1299.68</v>
      </c>
      <c r="E143" s="22"/>
      <c r="F143" s="9" t="s">
        <v>755</v>
      </c>
      <c r="G143" s="6">
        <v>4485</v>
      </c>
      <c r="I143" s="22"/>
      <c r="J143" s="9" t="s">
        <v>756</v>
      </c>
      <c r="K143" s="6">
        <v>9292.59</v>
      </c>
      <c r="M143" s="22"/>
      <c r="N143" s="9" t="s">
        <v>757</v>
      </c>
      <c r="O143" s="6">
        <v>5925</v>
      </c>
      <c r="Q143" s="22"/>
      <c r="R143" s="9" t="s">
        <v>478</v>
      </c>
      <c r="S143" s="6">
        <v>10096.799999999999</v>
      </c>
      <c r="V143" t="s">
        <v>758</v>
      </c>
      <c r="W143" s="10">
        <v>10000</v>
      </c>
      <c r="Z143" s="10" t="s">
        <v>759</v>
      </c>
      <c r="AA143" s="10">
        <v>1805</v>
      </c>
      <c r="AD143" s="43">
        <v>2005</v>
      </c>
      <c r="AE143">
        <v>51</v>
      </c>
      <c r="AF143" t="str">
        <f t="shared" si="11"/>
        <v>000546 GALLEGA DE SUMINIS</v>
      </c>
      <c r="AG143">
        <f t="shared" si="12"/>
        <v>36670</v>
      </c>
      <c r="AI143" s="9" t="s">
        <v>291</v>
      </c>
      <c r="AJ143" s="50"/>
      <c r="AK143" s="51"/>
      <c r="AL143" s="51">
        <v>38302</v>
      </c>
      <c r="AM143" s="51"/>
      <c r="AN143" s="51"/>
      <c r="AO143" s="52">
        <v>38302</v>
      </c>
      <c r="AR143" s="17" t="s">
        <v>291</v>
      </c>
      <c r="AS143" s="24"/>
      <c r="AT143" s="24"/>
      <c r="AU143" s="24">
        <v>1</v>
      </c>
      <c r="AV143" s="24"/>
      <c r="AW143" s="24"/>
      <c r="AX143" s="24">
        <v>1</v>
      </c>
    </row>
    <row r="144" spans="1:50" x14ac:dyDescent="0.25">
      <c r="A144" s="22"/>
      <c r="B144" s="9" t="s">
        <v>760</v>
      </c>
      <c r="C144" s="6">
        <v>1230</v>
      </c>
      <c r="E144" s="22"/>
      <c r="F144" s="9" t="s">
        <v>761</v>
      </c>
      <c r="G144" s="6">
        <v>4240</v>
      </c>
      <c r="I144" s="22"/>
      <c r="J144" s="9" t="s">
        <v>762</v>
      </c>
      <c r="K144" s="6">
        <v>9193.43</v>
      </c>
      <c r="M144" s="22"/>
      <c r="N144" s="9" t="s">
        <v>763</v>
      </c>
      <c r="O144" s="6">
        <v>5888.05</v>
      </c>
      <c r="Q144" s="22"/>
      <c r="R144" s="9" t="s">
        <v>764</v>
      </c>
      <c r="S144" s="6">
        <v>9106</v>
      </c>
      <c r="V144" t="s">
        <v>765</v>
      </c>
      <c r="W144" s="10">
        <v>9336.52</v>
      </c>
      <c r="Z144" s="10" t="s">
        <v>766</v>
      </c>
      <c r="AA144" s="10">
        <v>1790.25</v>
      </c>
      <c r="AD144" s="43">
        <v>2005</v>
      </c>
      <c r="AE144">
        <v>52</v>
      </c>
      <c r="AF144" t="str">
        <f t="shared" si="11"/>
        <v>000775 INSTALACIONES ELECTRICAS SAN V</v>
      </c>
      <c r="AG144">
        <f t="shared" si="12"/>
        <v>36540</v>
      </c>
      <c r="AI144" s="9" t="s">
        <v>305</v>
      </c>
      <c r="AJ144" s="50"/>
      <c r="AK144" s="51"/>
      <c r="AL144" s="51">
        <v>36670</v>
      </c>
      <c r="AM144" s="51"/>
      <c r="AN144" s="51"/>
      <c r="AO144" s="52">
        <v>36670</v>
      </c>
      <c r="AR144" s="17" t="s">
        <v>305</v>
      </c>
      <c r="AS144" s="24"/>
      <c r="AT144" s="24"/>
      <c r="AU144" s="24">
        <v>1</v>
      </c>
      <c r="AV144" s="24"/>
      <c r="AW144" s="24"/>
      <c r="AX144" s="24">
        <v>1</v>
      </c>
    </row>
    <row r="145" spans="1:50" x14ac:dyDescent="0.25">
      <c r="A145" s="22"/>
      <c r="B145" s="9" t="s">
        <v>767</v>
      </c>
      <c r="C145" s="6">
        <v>1035</v>
      </c>
      <c r="E145" s="22"/>
      <c r="F145" s="9" t="s">
        <v>768</v>
      </c>
      <c r="G145" s="6">
        <v>4200</v>
      </c>
      <c r="I145" s="22"/>
      <c r="J145" s="9" t="s">
        <v>373</v>
      </c>
      <c r="K145" s="6">
        <v>9000</v>
      </c>
      <c r="M145" s="22"/>
      <c r="N145" s="9" t="s">
        <v>379</v>
      </c>
      <c r="O145" s="6">
        <v>5700</v>
      </c>
      <c r="Q145" s="22"/>
      <c r="R145" s="9" t="s">
        <v>610</v>
      </c>
      <c r="S145" s="6">
        <v>8928.91</v>
      </c>
      <c r="V145" t="s">
        <v>538</v>
      </c>
      <c r="W145" s="10">
        <v>9300</v>
      </c>
      <c r="Z145" s="10" t="s">
        <v>769</v>
      </c>
      <c r="AA145" s="10">
        <v>1716.37</v>
      </c>
      <c r="AD145" s="43">
        <v>2005</v>
      </c>
      <c r="AE145">
        <v>53</v>
      </c>
      <c r="AF145" t="str">
        <f t="shared" si="11"/>
        <v>000345 ELECTRICIDAD IDAR,</v>
      </c>
      <c r="AG145">
        <f t="shared" si="12"/>
        <v>36229</v>
      </c>
      <c r="AI145" s="9" t="s">
        <v>321</v>
      </c>
      <c r="AJ145" s="50"/>
      <c r="AK145" s="51"/>
      <c r="AL145" s="51">
        <v>34675</v>
      </c>
      <c r="AM145" s="51"/>
      <c r="AN145" s="51"/>
      <c r="AO145" s="52">
        <v>34675</v>
      </c>
      <c r="AR145" s="17" t="s">
        <v>321</v>
      </c>
      <c r="AS145" s="24"/>
      <c r="AT145" s="24"/>
      <c r="AU145" s="24">
        <v>1</v>
      </c>
      <c r="AV145" s="24"/>
      <c r="AW145" s="24"/>
      <c r="AX145" s="24">
        <v>1</v>
      </c>
    </row>
    <row r="146" spans="1:50" x14ac:dyDescent="0.25">
      <c r="A146" s="22"/>
      <c r="B146" s="9" t="s">
        <v>770</v>
      </c>
      <c r="C146" s="6">
        <v>1000</v>
      </c>
      <c r="E146" s="22"/>
      <c r="F146" s="9" t="s">
        <v>771</v>
      </c>
      <c r="G146" s="6">
        <v>4192.5</v>
      </c>
      <c r="I146" s="22"/>
      <c r="J146" s="9" t="s">
        <v>772</v>
      </c>
      <c r="K146" s="6">
        <v>8850</v>
      </c>
      <c r="M146" s="22"/>
      <c r="N146" s="9" t="s">
        <v>773</v>
      </c>
      <c r="O146" s="6">
        <v>5480</v>
      </c>
      <c r="Q146" s="22"/>
      <c r="R146" s="9" t="s">
        <v>500</v>
      </c>
      <c r="S146" s="6">
        <v>8850</v>
      </c>
      <c r="V146" t="s">
        <v>774</v>
      </c>
      <c r="W146" s="10">
        <v>9100</v>
      </c>
      <c r="Z146" s="10" t="s">
        <v>775</v>
      </c>
      <c r="AA146" s="10">
        <v>1700</v>
      </c>
      <c r="AD146" s="43">
        <v>2005</v>
      </c>
      <c r="AE146">
        <v>54</v>
      </c>
      <c r="AF146" t="str">
        <f t="shared" si="11"/>
        <v>000793 SIPEL</v>
      </c>
      <c r="AG146">
        <f t="shared" si="12"/>
        <v>34675</v>
      </c>
      <c r="AI146" s="9" t="s">
        <v>336</v>
      </c>
      <c r="AJ146" s="50"/>
      <c r="AK146" s="51"/>
      <c r="AL146" s="51">
        <v>32400</v>
      </c>
      <c r="AM146" s="51"/>
      <c r="AN146" s="51"/>
      <c r="AO146" s="52">
        <v>32400</v>
      </c>
      <c r="AR146" s="17" t="s">
        <v>336</v>
      </c>
      <c r="AS146" s="24"/>
      <c r="AT146" s="24"/>
      <c r="AU146" s="24">
        <v>1</v>
      </c>
      <c r="AV146" s="24"/>
      <c r="AW146" s="24"/>
      <c r="AX146" s="24">
        <v>1</v>
      </c>
    </row>
    <row r="147" spans="1:50" x14ac:dyDescent="0.25">
      <c r="A147" s="22"/>
      <c r="B147" s="9" t="s">
        <v>776</v>
      </c>
      <c r="C147" s="6">
        <v>850</v>
      </c>
      <c r="E147" s="22"/>
      <c r="F147" s="9" t="s">
        <v>777</v>
      </c>
      <c r="G147" s="6">
        <v>4025</v>
      </c>
      <c r="I147" s="22"/>
      <c r="J147" s="9" t="s">
        <v>778</v>
      </c>
      <c r="K147" s="6">
        <v>8697.5</v>
      </c>
      <c r="M147" s="22"/>
      <c r="N147" s="9" t="s">
        <v>723</v>
      </c>
      <c r="O147" s="6">
        <v>5470</v>
      </c>
      <c r="Q147" s="22"/>
      <c r="R147" s="9" t="s">
        <v>203</v>
      </c>
      <c r="S147" s="6">
        <v>8671.86</v>
      </c>
      <c r="V147" t="s">
        <v>779</v>
      </c>
      <c r="W147" s="10">
        <v>8925</v>
      </c>
      <c r="Z147" s="10" t="s">
        <v>780</v>
      </c>
      <c r="AA147" s="10">
        <v>1654.78</v>
      </c>
      <c r="AD147" s="43">
        <v>2005</v>
      </c>
      <c r="AE147">
        <v>55</v>
      </c>
      <c r="AF147" t="str">
        <f t="shared" si="11"/>
        <v>000627 INSTALACIONES Y PROYECTOS</v>
      </c>
      <c r="AG147">
        <f t="shared" si="12"/>
        <v>34500</v>
      </c>
      <c r="AI147" s="9" t="s">
        <v>157</v>
      </c>
      <c r="AJ147" s="50"/>
      <c r="AK147" s="51"/>
      <c r="AL147" s="51"/>
      <c r="AM147" s="51">
        <v>65145</v>
      </c>
      <c r="AN147" s="51"/>
      <c r="AO147" s="52">
        <v>65145</v>
      </c>
      <c r="AR147" s="17" t="s">
        <v>157</v>
      </c>
      <c r="AS147" s="24"/>
      <c r="AT147" s="24"/>
      <c r="AU147" s="24"/>
      <c r="AV147" s="24">
        <v>1</v>
      </c>
      <c r="AW147" s="24"/>
      <c r="AX147" s="24">
        <v>1</v>
      </c>
    </row>
    <row r="148" spans="1:50" x14ac:dyDescent="0.25">
      <c r="A148" s="22"/>
      <c r="B148" s="9" t="s">
        <v>96</v>
      </c>
      <c r="C148" s="6">
        <v>826.94</v>
      </c>
      <c r="E148" s="22"/>
      <c r="F148" s="9" t="s">
        <v>781</v>
      </c>
      <c r="G148" s="6">
        <v>3750</v>
      </c>
      <c r="I148" s="22"/>
      <c r="J148" s="9" t="s">
        <v>782</v>
      </c>
      <c r="K148" s="6">
        <v>8625.2000000000007</v>
      </c>
      <c r="M148" s="22"/>
      <c r="N148" s="9" t="s">
        <v>783</v>
      </c>
      <c r="O148" s="6">
        <v>5390</v>
      </c>
      <c r="Q148" s="22"/>
      <c r="R148" s="9" t="s">
        <v>784</v>
      </c>
      <c r="S148" s="6">
        <v>8645</v>
      </c>
      <c r="V148" t="s">
        <v>785</v>
      </c>
      <c r="W148" s="10">
        <v>8905</v>
      </c>
      <c r="Z148" s="10" t="s">
        <v>786</v>
      </c>
      <c r="AA148" s="10">
        <v>1598</v>
      </c>
      <c r="AD148" s="43">
        <v>2005</v>
      </c>
      <c r="AE148">
        <v>56</v>
      </c>
      <c r="AF148" t="str">
        <f t="shared" si="11"/>
        <v>000721 SUMELEC RIOJA, S.L</v>
      </c>
      <c r="AG148">
        <f t="shared" si="12"/>
        <v>33600</v>
      </c>
      <c r="AI148" s="9" t="s">
        <v>163</v>
      </c>
      <c r="AJ148" s="50"/>
      <c r="AK148" s="51"/>
      <c r="AL148" s="51"/>
      <c r="AM148" s="51">
        <v>64860.17</v>
      </c>
      <c r="AN148" s="51"/>
      <c r="AO148" s="52">
        <v>64860.17</v>
      </c>
      <c r="AR148" s="17" t="s">
        <v>163</v>
      </c>
      <c r="AS148" s="24"/>
      <c r="AT148" s="24"/>
      <c r="AU148" s="24"/>
      <c r="AV148" s="24">
        <v>1</v>
      </c>
      <c r="AW148" s="24"/>
      <c r="AX148" s="24">
        <v>1</v>
      </c>
    </row>
    <row r="149" spans="1:50" x14ac:dyDescent="0.25">
      <c r="A149" s="22"/>
      <c r="B149" s="9" t="s">
        <v>787</v>
      </c>
      <c r="C149" s="6">
        <v>810.96</v>
      </c>
      <c r="E149" s="22"/>
      <c r="F149" s="9" t="s">
        <v>788</v>
      </c>
      <c r="G149" s="6">
        <v>3650</v>
      </c>
      <c r="I149" s="22"/>
      <c r="J149" s="9" t="s">
        <v>789</v>
      </c>
      <c r="K149" s="6">
        <v>8600</v>
      </c>
      <c r="M149" s="22"/>
      <c r="N149" s="9" t="s">
        <v>790</v>
      </c>
      <c r="O149" s="6">
        <v>5265.23</v>
      </c>
      <c r="Q149" s="22"/>
      <c r="R149" s="9" t="s">
        <v>791</v>
      </c>
      <c r="S149" s="6">
        <v>8348.07</v>
      </c>
      <c r="V149" t="s">
        <v>792</v>
      </c>
      <c r="W149" s="10">
        <v>8600</v>
      </c>
      <c r="Z149" s="10" t="s">
        <v>793</v>
      </c>
      <c r="AA149" s="10">
        <v>1564.07</v>
      </c>
      <c r="AD149" s="43">
        <v>2005</v>
      </c>
      <c r="AE149">
        <v>57</v>
      </c>
      <c r="AF149" t="str">
        <f t="shared" si="11"/>
        <v>000701 GENERAL DE ILUMINACION</v>
      </c>
      <c r="AG149">
        <f t="shared" si="12"/>
        <v>32400</v>
      </c>
      <c r="AI149" s="9" t="s">
        <v>175</v>
      </c>
      <c r="AJ149" s="50"/>
      <c r="AK149" s="51"/>
      <c r="AL149" s="51"/>
      <c r="AM149" s="51">
        <v>60530.58</v>
      </c>
      <c r="AN149" s="51"/>
      <c r="AO149" s="52">
        <v>60530.58</v>
      </c>
      <c r="AR149" s="17" t="s">
        <v>175</v>
      </c>
      <c r="AS149" s="24"/>
      <c r="AT149" s="24"/>
      <c r="AU149" s="24"/>
      <c r="AV149" s="24">
        <v>1</v>
      </c>
      <c r="AW149" s="24"/>
      <c r="AX149" s="24">
        <v>1</v>
      </c>
    </row>
    <row r="150" spans="1:50" x14ac:dyDescent="0.25">
      <c r="A150" s="22"/>
      <c r="B150" s="9" t="s">
        <v>544</v>
      </c>
      <c r="C150" s="6">
        <v>805</v>
      </c>
      <c r="E150" s="22"/>
      <c r="F150" s="9" t="s">
        <v>794</v>
      </c>
      <c r="G150" s="6">
        <v>3360</v>
      </c>
      <c r="I150" s="22"/>
      <c r="J150" s="9" t="s">
        <v>646</v>
      </c>
      <c r="K150" s="6">
        <v>8595.74</v>
      </c>
      <c r="M150" s="22"/>
      <c r="N150" s="9" t="s">
        <v>91</v>
      </c>
      <c r="O150" s="6">
        <v>5046.93</v>
      </c>
      <c r="Q150" s="22"/>
      <c r="R150" s="9" t="s">
        <v>795</v>
      </c>
      <c r="S150" s="6">
        <v>8189.65</v>
      </c>
      <c r="V150" t="s">
        <v>796</v>
      </c>
      <c r="W150" s="10">
        <v>8580</v>
      </c>
      <c r="Z150" s="10" t="s">
        <v>797</v>
      </c>
      <c r="AA150" s="10">
        <v>1560</v>
      </c>
      <c r="AD150" s="43">
        <v>2005</v>
      </c>
      <c r="AE150">
        <v>58</v>
      </c>
      <c r="AF150" t="str">
        <f t="shared" ref="AF150:AG153" si="13">J59</f>
        <v>000621 ONYWAT, S.A</v>
      </c>
      <c r="AG150">
        <f t="shared" si="13"/>
        <v>31050</v>
      </c>
      <c r="AI150" s="9" t="s">
        <v>179</v>
      </c>
      <c r="AJ150" s="50"/>
      <c r="AK150" s="51"/>
      <c r="AL150" s="51"/>
      <c r="AM150" s="51">
        <v>60504.6</v>
      </c>
      <c r="AN150" s="51"/>
      <c r="AO150" s="52">
        <v>60504.6</v>
      </c>
      <c r="AR150" s="17" t="s">
        <v>179</v>
      </c>
      <c r="AS150" s="24"/>
      <c r="AT150" s="24"/>
      <c r="AU150" s="24"/>
      <c r="AV150" s="24">
        <v>1</v>
      </c>
      <c r="AW150" s="24"/>
      <c r="AX150" s="24">
        <v>1</v>
      </c>
    </row>
    <row r="151" spans="1:50" x14ac:dyDescent="0.25">
      <c r="A151" s="22"/>
      <c r="B151" s="9" t="s">
        <v>798</v>
      </c>
      <c r="C151" s="6">
        <v>732.23</v>
      </c>
      <c r="E151" s="22"/>
      <c r="F151" s="9" t="s">
        <v>782</v>
      </c>
      <c r="G151" s="6">
        <v>3360</v>
      </c>
      <c r="I151" s="22"/>
      <c r="J151" s="9" t="s">
        <v>150</v>
      </c>
      <c r="K151" s="6">
        <v>8380</v>
      </c>
      <c r="M151" s="22"/>
      <c r="N151" s="9" t="s">
        <v>799</v>
      </c>
      <c r="O151" s="6">
        <v>4857.5</v>
      </c>
      <c r="Q151" s="22"/>
      <c r="R151" s="9" t="s">
        <v>800</v>
      </c>
      <c r="S151" s="6">
        <v>7800</v>
      </c>
      <c r="V151" t="s">
        <v>801</v>
      </c>
      <c r="W151" s="10">
        <v>8440</v>
      </c>
      <c r="Z151" s="10" t="s">
        <v>802</v>
      </c>
      <c r="AA151" s="10">
        <v>1555</v>
      </c>
      <c r="AD151" s="43">
        <v>2005</v>
      </c>
      <c r="AE151">
        <v>59</v>
      </c>
      <c r="AF151" t="str">
        <f t="shared" si="13"/>
        <v>000735 HUGUET, S.L</v>
      </c>
      <c r="AG151">
        <f t="shared" si="13"/>
        <v>30492</v>
      </c>
      <c r="AI151" s="9" t="s">
        <v>190</v>
      </c>
      <c r="AJ151" s="50"/>
      <c r="AK151" s="51"/>
      <c r="AL151" s="51"/>
      <c r="AM151" s="51">
        <v>57740</v>
      </c>
      <c r="AN151" s="51"/>
      <c r="AO151" s="52">
        <v>57740</v>
      </c>
      <c r="AR151" s="17" t="s">
        <v>190</v>
      </c>
      <c r="AS151" s="24"/>
      <c r="AT151" s="24"/>
      <c r="AU151" s="24"/>
      <c r="AV151" s="24">
        <v>1</v>
      </c>
      <c r="AW151" s="24"/>
      <c r="AX151" s="24">
        <v>1</v>
      </c>
    </row>
    <row r="152" spans="1:50" x14ac:dyDescent="0.25">
      <c r="A152" s="22"/>
      <c r="B152" s="9" t="s">
        <v>803</v>
      </c>
      <c r="C152" s="6">
        <v>698</v>
      </c>
      <c r="E152" s="22"/>
      <c r="F152" s="9" t="s">
        <v>59</v>
      </c>
      <c r="G152" s="6">
        <v>3080</v>
      </c>
      <c r="I152" s="22"/>
      <c r="J152" s="9" t="s">
        <v>143</v>
      </c>
      <c r="K152" s="6">
        <v>8296</v>
      </c>
      <c r="M152" s="22"/>
      <c r="N152" s="9" t="s">
        <v>804</v>
      </c>
      <c r="O152" s="6">
        <v>4741.38</v>
      </c>
      <c r="Q152" s="22"/>
      <c r="R152" s="9" t="s">
        <v>805</v>
      </c>
      <c r="S152" s="6">
        <v>7593</v>
      </c>
      <c r="V152" t="s">
        <v>806</v>
      </c>
      <c r="W152" s="10">
        <v>8300</v>
      </c>
      <c r="Z152" s="10" t="s">
        <v>807</v>
      </c>
      <c r="AA152" s="10">
        <v>1536.37</v>
      </c>
      <c r="AD152" s="43">
        <v>2005</v>
      </c>
      <c r="AE152">
        <v>60</v>
      </c>
      <c r="AF152" t="str">
        <f t="shared" si="13"/>
        <v>000750 TEYDI</v>
      </c>
      <c r="AG152">
        <f t="shared" si="13"/>
        <v>30000</v>
      </c>
      <c r="AI152" s="9" t="s">
        <v>212</v>
      </c>
      <c r="AJ152" s="50"/>
      <c r="AK152" s="51"/>
      <c r="AL152" s="51"/>
      <c r="AM152" s="51">
        <v>47100</v>
      </c>
      <c r="AN152" s="51"/>
      <c r="AO152" s="52">
        <v>47100</v>
      </c>
      <c r="AR152" s="17" t="s">
        <v>212</v>
      </c>
      <c r="AS152" s="24"/>
      <c r="AT152" s="24"/>
      <c r="AU152" s="24"/>
      <c r="AV152" s="24">
        <v>1</v>
      </c>
      <c r="AW152" s="24"/>
      <c r="AX152" s="24">
        <v>1</v>
      </c>
    </row>
    <row r="153" spans="1:50" x14ac:dyDescent="0.25">
      <c r="A153" s="22"/>
      <c r="B153" s="9" t="s">
        <v>808</v>
      </c>
      <c r="C153" s="6">
        <v>683.73</v>
      </c>
      <c r="E153" s="22"/>
      <c r="F153" s="9" t="s">
        <v>809</v>
      </c>
      <c r="G153" s="6">
        <v>2825</v>
      </c>
      <c r="I153" s="22"/>
      <c r="J153" s="9" t="s">
        <v>810</v>
      </c>
      <c r="K153" s="6">
        <v>8215</v>
      </c>
      <c r="M153" s="22"/>
      <c r="N153" s="9" t="s">
        <v>350</v>
      </c>
      <c r="O153" s="6">
        <v>4686.54</v>
      </c>
      <c r="Q153" s="22"/>
      <c r="R153" s="9" t="s">
        <v>811</v>
      </c>
      <c r="S153" s="6">
        <v>7560</v>
      </c>
      <c r="V153" t="s">
        <v>812</v>
      </c>
      <c r="W153" s="10">
        <v>8265</v>
      </c>
      <c r="Z153" s="10" t="s">
        <v>813</v>
      </c>
      <c r="AA153" s="10">
        <v>1503.7599999999998</v>
      </c>
      <c r="AD153" s="43">
        <v>2005</v>
      </c>
      <c r="AE153">
        <v>61</v>
      </c>
      <c r="AF153" t="str">
        <f t="shared" si="13"/>
        <v>000475 DAVIÑA S.L.</v>
      </c>
      <c r="AG153">
        <f t="shared" si="13"/>
        <v>28488</v>
      </c>
      <c r="AI153" s="9" t="s">
        <v>228</v>
      </c>
      <c r="AJ153" s="50"/>
      <c r="AK153" s="51"/>
      <c r="AL153" s="51"/>
      <c r="AM153" s="51">
        <v>46264</v>
      </c>
      <c r="AN153" s="51"/>
      <c r="AO153" s="52">
        <v>46264</v>
      </c>
      <c r="AR153" s="17" t="s">
        <v>228</v>
      </c>
      <c r="AS153" s="24"/>
      <c r="AT153" s="24"/>
      <c r="AU153" s="24"/>
      <c r="AV153" s="24">
        <v>1</v>
      </c>
      <c r="AW153" s="24"/>
      <c r="AX153" s="24">
        <v>1</v>
      </c>
    </row>
    <row r="154" spans="1:50" x14ac:dyDescent="0.25">
      <c r="A154" s="22"/>
      <c r="B154" s="9" t="s">
        <v>814</v>
      </c>
      <c r="C154" s="6">
        <v>666.16</v>
      </c>
      <c r="E154" s="22"/>
      <c r="F154" s="9" t="s">
        <v>428</v>
      </c>
      <c r="G154" s="6">
        <v>2185.7600000000002</v>
      </c>
      <c r="I154" s="22"/>
      <c r="J154" s="9" t="s">
        <v>815</v>
      </c>
      <c r="K154" s="6">
        <v>8200</v>
      </c>
      <c r="M154" s="22"/>
      <c r="N154" s="9" t="s">
        <v>816</v>
      </c>
      <c r="O154" s="6">
        <v>4448.53</v>
      </c>
      <c r="Q154" s="22"/>
      <c r="R154" s="9" t="s">
        <v>817</v>
      </c>
      <c r="S154" s="6">
        <v>7315</v>
      </c>
      <c r="V154" t="s">
        <v>818</v>
      </c>
      <c r="W154" s="10">
        <v>8230.4500000000007</v>
      </c>
      <c r="Z154" s="10" t="s">
        <v>819</v>
      </c>
      <c r="AA154" s="10">
        <v>1462.7800000000002</v>
      </c>
      <c r="AD154" s="43">
        <v>2006</v>
      </c>
      <c r="AE154">
        <v>1</v>
      </c>
      <c r="AF154" t="str">
        <f>N2</f>
        <v>000289 RED ELECTRICA DE ESPAÑA</v>
      </c>
      <c r="AG154">
        <f>O2</f>
        <v>675837.32</v>
      </c>
      <c r="AI154" s="9" t="s">
        <v>235</v>
      </c>
      <c r="AJ154" s="50"/>
      <c r="AK154" s="51"/>
      <c r="AL154" s="51"/>
      <c r="AM154" s="51">
        <v>45735</v>
      </c>
      <c r="AN154" s="51"/>
      <c r="AO154" s="52">
        <v>45735</v>
      </c>
      <c r="AR154" s="17" t="s">
        <v>235</v>
      </c>
      <c r="AS154" s="24"/>
      <c r="AT154" s="24"/>
      <c r="AU154" s="24"/>
      <c r="AV154" s="24">
        <v>1</v>
      </c>
      <c r="AW154" s="24"/>
      <c r="AX154" s="24">
        <v>1</v>
      </c>
    </row>
    <row r="155" spans="1:50" x14ac:dyDescent="0.25">
      <c r="A155" s="22"/>
      <c r="B155" s="9" t="s">
        <v>820</v>
      </c>
      <c r="C155" s="6">
        <v>666.16</v>
      </c>
      <c r="E155" s="22"/>
      <c r="F155" s="9" t="s">
        <v>41</v>
      </c>
      <c r="G155" s="6">
        <v>2140.66</v>
      </c>
      <c r="I155" s="22"/>
      <c r="J155" s="9" t="s">
        <v>821</v>
      </c>
      <c r="K155" s="6">
        <v>8084.15</v>
      </c>
      <c r="M155" s="22"/>
      <c r="N155" s="9" t="s">
        <v>822</v>
      </c>
      <c r="O155" s="6">
        <v>4344</v>
      </c>
      <c r="Q155" s="22"/>
      <c r="R155" s="9" t="s">
        <v>823</v>
      </c>
      <c r="S155" s="6">
        <v>7000</v>
      </c>
      <c r="V155" t="s">
        <v>824</v>
      </c>
      <c r="W155" s="10">
        <v>8000</v>
      </c>
      <c r="Z155" s="10" t="s">
        <v>825</v>
      </c>
      <c r="AA155" s="10">
        <v>1403.8600000000001</v>
      </c>
      <c r="AD155" s="43">
        <v>2006</v>
      </c>
      <c r="AE155">
        <v>2</v>
      </c>
      <c r="AF155" t="str">
        <f t="shared" ref="AF155:AF218" si="14">N3</f>
        <v>000080 ELECNOR, S.A</v>
      </c>
      <c r="AG155">
        <f t="shared" ref="AG155:AG218" si="15">O3</f>
        <v>405663.25</v>
      </c>
      <c r="AI155" s="9" t="s">
        <v>247</v>
      </c>
      <c r="AJ155" s="50"/>
      <c r="AK155" s="51"/>
      <c r="AL155" s="51"/>
      <c r="AM155" s="51">
        <v>43372.800000000003</v>
      </c>
      <c r="AN155" s="51"/>
      <c r="AO155" s="52">
        <v>43372.800000000003</v>
      </c>
      <c r="AR155" s="17" t="s">
        <v>247</v>
      </c>
      <c r="AS155" s="24"/>
      <c r="AT155" s="24"/>
      <c r="AU155" s="24"/>
      <c r="AV155" s="24">
        <v>1</v>
      </c>
      <c r="AW155" s="24"/>
      <c r="AX155" s="24">
        <v>1</v>
      </c>
    </row>
    <row r="156" spans="1:50" x14ac:dyDescent="0.25">
      <c r="A156" s="22"/>
      <c r="B156" s="9" t="s">
        <v>826</v>
      </c>
      <c r="C156" s="6">
        <v>648</v>
      </c>
      <c r="E156" s="22"/>
      <c r="F156" s="9" t="s">
        <v>827</v>
      </c>
      <c r="G156" s="6">
        <v>2128</v>
      </c>
      <c r="I156" s="22"/>
      <c r="J156" s="9" t="s">
        <v>828</v>
      </c>
      <c r="K156" s="6">
        <v>8000</v>
      </c>
      <c r="M156" s="22"/>
      <c r="N156" s="9" t="s">
        <v>128</v>
      </c>
      <c r="O156" s="6">
        <v>4194</v>
      </c>
      <c r="Q156" s="22"/>
      <c r="R156" s="9" t="s">
        <v>829</v>
      </c>
      <c r="S156" s="6">
        <v>6941.75</v>
      </c>
      <c r="V156" t="s">
        <v>830</v>
      </c>
      <c r="W156" s="10">
        <v>7910</v>
      </c>
      <c r="Z156" s="10" t="s">
        <v>831</v>
      </c>
      <c r="AA156" s="10">
        <v>1375.92</v>
      </c>
      <c r="AD156" s="43">
        <v>2006</v>
      </c>
      <c r="AE156">
        <v>3</v>
      </c>
      <c r="AF156" t="str">
        <f t="shared" si="14"/>
        <v>000837 UNION TEMPORAL PUNTO EXACTO AR</v>
      </c>
      <c r="AG156">
        <f t="shared" si="15"/>
        <v>338290.35</v>
      </c>
      <c r="AI156" s="9" t="s">
        <v>252</v>
      </c>
      <c r="AJ156" s="50"/>
      <c r="AK156" s="51"/>
      <c r="AL156" s="51"/>
      <c r="AM156" s="51">
        <v>42934</v>
      </c>
      <c r="AN156" s="51"/>
      <c r="AO156" s="52">
        <v>42934</v>
      </c>
      <c r="AR156" s="17" t="s">
        <v>252</v>
      </c>
      <c r="AS156" s="24"/>
      <c r="AT156" s="24"/>
      <c r="AU156" s="24"/>
      <c r="AV156" s="24">
        <v>1</v>
      </c>
      <c r="AW156" s="24"/>
      <c r="AX156" s="24">
        <v>1</v>
      </c>
    </row>
    <row r="157" spans="1:50" x14ac:dyDescent="0.25">
      <c r="A157" s="22"/>
      <c r="B157" s="9" t="s">
        <v>832</v>
      </c>
      <c r="C157" s="6">
        <v>624.62</v>
      </c>
      <c r="E157" s="22"/>
      <c r="F157" s="9" t="s">
        <v>767</v>
      </c>
      <c r="G157" s="6">
        <v>2045.53</v>
      </c>
      <c r="I157" s="22"/>
      <c r="J157" s="9" t="s">
        <v>447</v>
      </c>
      <c r="K157" s="6">
        <v>7600</v>
      </c>
      <c r="M157" s="22"/>
      <c r="N157" s="9" t="s">
        <v>833</v>
      </c>
      <c r="O157" s="6">
        <v>4086.69</v>
      </c>
      <c r="Q157" s="22"/>
      <c r="R157" s="9" t="s">
        <v>834</v>
      </c>
      <c r="S157" s="6">
        <v>6863</v>
      </c>
      <c r="V157" t="s">
        <v>835</v>
      </c>
      <c r="W157" s="10">
        <v>7861</v>
      </c>
      <c r="Z157" s="10" t="s">
        <v>836</v>
      </c>
      <c r="AA157" s="10">
        <v>1342.1</v>
      </c>
      <c r="AD157" s="43">
        <v>2006</v>
      </c>
      <c r="AE157">
        <v>4</v>
      </c>
      <c r="AF157" t="str">
        <f t="shared" si="14"/>
        <v>000432 TECNOIMPORT</v>
      </c>
      <c r="AG157">
        <f t="shared" si="15"/>
        <v>289209.24</v>
      </c>
      <c r="AI157" s="9" t="s">
        <v>257</v>
      </c>
      <c r="AJ157" s="50"/>
      <c r="AK157" s="51"/>
      <c r="AL157" s="51"/>
      <c r="AM157" s="51">
        <v>41068.17</v>
      </c>
      <c r="AN157" s="51"/>
      <c r="AO157" s="52">
        <v>41068.17</v>
      </c>
      <c r="AR157" s="17" t="s">
        <v>257</v>
      </c>
      <c r="AS157" s="24"/>
      <c r="AT157" s="24"/>
      <c r="AU157" s="24"/>
      <c r="AV157" s="24">
        <v>1</v>
      </c>
      <c r="AW157" s="24"/>
      <c r="AX157" s="24">
        <v>1</v>
      </c>
    </row>
    <row r="158" spans="1:50" x14ac:dyDescent="0.25">
      <c r="A158" s="22"/>
      <c r="B158" s="9" t="s">
        <v>837</v>
      </c>
      <c r="C158" s="6">
        <v>623.61</v>
      </c>
      <c r="E158" s="22"/>
      <c r="F158" s="9" t="s">
        <v>833</v>
      </c>
      <c r="G158" s="6">
        <v>1725</v>
      </c>
      <c r="I158" s="22"/>
      <c r="J158" s="9" t="s">
        <v>838</v>
      </c>
      <c r="K158" s="6">
        <v>7466.5</v>
      </c>
      <c r="M158" s="22"/>
      <c r="N158" s="9" t="s">
        <v>839</v>
      </c>
      <c r="O158" s="6">
        <v>3976.27</v>
      </c>
      <c r="Q158" s="22"/>
      <c r="R158" s="9" t="s">
        <v>840</v>
      </c>
      <c r="S158" s="6">
        <v>6850</v>
      </c>
      <c r="V158" t="s">
        <v>841</v>
      </c>
      <c r="W158" s="10">
        <v>7750</v>
      </c>
      <c r="Z158" s="10" t="s">
        <v>842</v>
      </c>
      <c r="AA158" s="10">
        <v>1335</v>
      </c>
      <c r="AD158" s="43">
        <v>2006</v>
      </c>
      <c r="AE158">
        <v>5</v>
      </c>
      <c r="AF158" t="str">
        <f t="shared" si="14"/>
        <v>000156 COBRA INSTALACIONE</v>
      </c>
      <c r="AG158">
        <f t="shared" si="15"/>
        <v>262419.59999999998</v>
      </c>
      <c r="AI158" s="9" t="s">
        <v>261</v>
      </c>
      <c r="AJ158" s="50"/>
      <c r="AK158" s="51"/>
      <c r="AL158" s="51"/>
      <c r="AM158" s="51">
        <v>40465</v>
      </c>
      <c r="AN158" s="51"/>
      <c r="AO158" s="52">
        <v>40465</v>
      </c>
      <c r="AR158" s="17" t="s">
        <v>261</v>
      </c>
      <c r="AS158" s="24"/>
      <c r="AT158" s="24"/>
      <c r="AU158" s="24"/>
      <c r="AV158" s="24">
        <v>1</v>
      </c>
      <c r="AW158" s="24"/>
      <c r="AX158" s="24">
        <v>1</v>
      </c>
    </row>
    <row r="159" spans="1:50" x14ac:dyDescent="0.25">
      <c r="A159" s="22"/>
      <c r="B159" s="9" t="s">
        <v>843</v>
      </c>
      <c r="C159" s="6">
        <v>600.66999999999996</v>
      </c>
      <c r="E159" s="22"/>
      <c r="F159" s="9" t="s">
        <v>232</v>
      </c>
      <c r="G159" s="6">
        <v>1428.57</v>
      </c>
      <c r="I159" s="22"/>
      <c r="J159" s="9" t="s">
        <v>844</v>
      </c>
      <c r="K159" s="6">
        <v>7413.34</v>
      </c>
      <c r="M159" s="22"/>
      <c r="N159" s="9" t="s">
        <v>180</v>
      </c>
      <c r="O159" s="6">
        <v>3622</v>
      </c>
      <c r="Q159" s="22"/>
      <c r="R159" s="9" t="s">
        <v>82</v>
      </c>
      <c r="S159" s="6">
        <v>6810</v>
      </c>
      <c r="V159" t="s">
        <v>845</v>
      </c>
      <c r="W159" s="10">
        <v>7681.04</v>
      </c>
      <c r="Z159" s="10" t="s">
        <v>846</v>
      </c>
      <c r="AA159" s="10">
        <v>1300</v>
      </c>
      <c r="AD159" s="43">
        <v>2006</v>
      </c>
      <c r="AE159">
        <v>6</v>
      </c>
      <c r="AF159" t="str">
        <f t="shared" si="14"/>
        <v>000627 INSTALACIONES Y PROYECTOS</v>
      </c>
      <c r="AG159">
        <f t="shared" si="15"/>
        <v>241513.55</v>
      </c>
      <c r="AI159" s="9" t="s">
        <v>267</v>
      </c>
      <c r="AJ159" s="50"/>
      <c r="AK159" s="51"/>
      <c r="AL159" s="51"/>
      <c r="AM159" s="51">
        <v>38700</v>
      </c>
      <c r="AN159" s="51"/>
      <c r="AO159" s="52">
        <v>38700</v>
      </c>
      <c r="AR159" s="17" t="s">
        <v>267</v>
      </c>
      <c r="AS159" s="24"/>
      <c r="AT159" s="24"/>
      <c r="AU159" s="24"/>
      <c r="AV159" s="24">
        <v>1</v>
      </c>
      <c r="AW159" s="24"/>
      <c r="AX159" s="24">
        <v>1</v>
      </c>
    </row>
    <row r="160" spans="1:50" x14ac:dyDescent="0.25">
      <c r="A160" s="22"/>
      <c r="B160" s="9" t="s">
        <v>847</v>
      </c>
      <c r="C160" s="6">
        <v>598.94000000000005</v>
      </c>
      <c r="E160" s="22"/>
      <c r="F160" s="9" t="s">
        <v>848</v>
      </c>
      <c r="G160" s="6">
        <v>1400</v>
      </c>
      <c r="I160" s="22"/>
      <c r="J160" s="9" t="s">
        <v>544</v>
      </c>
      <c r="K160" s="6">
        <v>7410</v>
      </c>
      <c r="M160" s="22"/>
      <c r="N160" s="9" t="s">
        <v>761</v>
      </c>
      <c r="O160" s="6">
        <v>3600</v>
      </c>
      <c r="Q160" s="22"/>
      <c r="R160" s="9" t="s">
        <v>106</v>
      </c>
      <c r="S160" s="6">
        <v>6746.59</v>
      </c>
      <c r="V160" t="s">
        <v>849</v>
      </c>
      <c r="W160" s="10">
        <v>7650</v>
      </c>
      <c r="Z160" s="10" t="s">
        <v>850</v>
      </c>
      <c r="AA160" s="10">
        <v>1276.92</v>
      </c>
      <c r="AD160" s="43">
        <v>2006</v>
      </c>
      <c r="AE160">
        <v>7</v>
      </c>
      <c r="AF160" t="str">
        <f t="shared" si="14"/>
        <v>000700 PROEMISA, S.L</v>
      </c>
      <c r="AG160">
        <f t="shared" si="15"/>
        <v>232918.1</v>
      </c>
      <c r="AI160" s="9" t="s">
        <v>282</v>
      </c>
      <c r="AJ160" s="50"/>
      <c r="AK160" s="51"/>
      <c r="AL160" s="51"/>
      <c r="AM160" s="51">
        <v>33800</v>
      </c>
      <c r="AN160" s="51"/>
      <c r="AO160" s="52">
        <v>33800</v>
      </c>
      <c r="AR160" s="17" t="s">
        <v>282</v>
      </c>
      <c r="AS160" s="24"/>
      <c r="AT160" s="24"/>
      <c r="AU160" s="24"/>
      <c r="AV160" s="24">
        <v>1</v>
      </c>
      <c r="AW160" s="24"/>
      <c r="AX160" s="24">
        <v>1</v>
      </c>
    </row>
    <row r="161" spans="1:50" x14ac:dyDescent="0.25">
      <c r="A161" s="22"/>
      <c r="B161" s="9" t="s">
        <v>851</v>
      </c>
      <c r="C161" s="6">
        <v>598</v>
      </c>
      <c r="E161" s="22"/>
      <c r="F161" s="9" t="s">
        <v>852</v>
      </c>
      <c r="G161" s="6">
        <v>1400</v>
      </c>
      <c r="I161" s="22"/>
      <c r="J161" s="9" t="s">
        <v>853</v>
      </c>
      <c r="K161" s="6">
        <v>7100</v>
      </c>
      <c r="M161" s="22"/>
      <c r="N161" s="9" t="s">
        <v>610</v>
      </c>
      <c r="O161" s="6">
        <v>3597.64</v>
      </c>
      <c r="Q161" s="22"/>
      <c r="R161" s="9" t="s">
        <v>854</v>
      </c>
      <c r="S161" s="6">
        <v>6524</v>
      </c>
      <c r="V161" t="s">
        <v>855</v>
      </c>
      <c r="W161" s="10">
        <v>7650</v>
      </c>
      <c r="Z161" s="10" t="s">
        <v>856</v>
      </c>
      <c r="AA161" s="10">
        <v>1226.31</v>
      </c>
      <c r="AD161" s="43">
        <v>2006</v>
      </c>
      <c r="AE161">
        <v>8</v>
      </c>
      <c r="AF161" t="str">
        <f t="shared" si="14"/>
        <v xml:space="preserve">000653 LEASING CATALUNYA </v>
      </c>
      <c r="AG161">
        <f t="shared" si="15"/>
        <v>207673.8</v>
      </c>
      <c r="AI161" s="9" t="s">
        <v>287</v>
      </c>
      <c r="AJ161" s="50"/>
      <c r="AK161" s="51"/>
      <c r="AL161" s="51"/>
      <c r="AM161" s="51">
        <v>32860</v>
      </c>
      <c r="AN161" s="51"/>
      <c r="AO161" s="52">
        <v>32860</v>
      </c>
      <c r="AR161" s="17" t="s">
        <v>287</v>
      </c>
      <c r="AS161" s="24"/>
      <c r="AT161" s="24"/>
      <c r="AU161" s="24"/>
      <c r="AV161" s="24">
        <v>1</v>
      </c>
      <c r="AW161" s="24"/>
      <c r="AX161" s="24">
        <v>1</v>
      </c>
    </row>
    <row r="162" spans="1:50" x14ac:dyDescent="0.25">
      <c r="A162" s="22"/>
      <c r="B162" s="9" t="s">
        <v>396</v>
      </c>
      <c r="C162" s="6">
        <v>592</v>
      </c>
      <c r="E162" s="22"/>
      <c r="F162" s="9" t="s">
        <v>322</v>
      </c>
      <c r="G162" s="6">
        <v>1391.5</v>
      </c>
      <c r="I162" s="22"/>
      <c r="J162" s="9" t="s">
        <v>540</v>
      </c>
      <c r="K162" s="6">
        <v>7000</v>
      </c>
      <c r="M162" s="22"/>
      <c r="N162" s="9" t="s">
        <v>857</v>
      </c>
      <c r="O162" s="6">
        <v>3163.4</v>
      </c>
      <c r="Q162" s="22"/>
      <c r="R162" s="9" t="s">
        <v>790</v>
      </c>
      <c r="S162" s="6">
        <v>6013.14</v>
      </c>
      <c r="V162" t="s">
        <v>858</v>
      </c>
      <c r="W162" s="10">
        <v>7160</v>
      </c>
      <c r="Z162" s="10" t="s">
        <v>859</v>
      </c>
      <c r="AA162" s="10">
        <v>1220.43</v>
      </c>
      <c r="AD162" s="43">
        <v>2006</v>
      </c>
      <c r="AE162">
        <v>9</v>
      </c>
      <c r="AF162" t="str">
        <f t="shared" si="14"/>
        <v>000735 HUGUET, S.L</v>
      </c>
      <c r="AG162">
        <f t="shared" si="15"/>
        <v>197437</v>
      </c>
      <c r="AI162" s="9" t="s">
        <v>295</v>
      </c>
      <c r="AJ162" s="50"/>
      <c r="AK162" s="51"/>
      <c r="AL162" s="51"/>
      <c r="AM162" s="51">
        <v>30675</v>
      </c>
      <c r="AN162" s="51"/>
      <c r="AO162" s="52">
        <v>30675</v>
      </c>
      <c r="AR162" s="17" t="s">
        <v>295</v>
      </c>
      <c r="AS162" s="24"/>
      <c r="AT162" s="24"/>
      <c r="AU162" s="24"/>
      <c r="AV162" s="24">
        <v>1</v>
      </c>
      <c r="AW162" s="24"/>
      <c r="AX162" s="24">
        <v>1</v>
      </c>
    </row>
    <row r="163" spans="1:50" x14ac:dyDescent="0.25">
      <c r="A163" s="22"/>
      <c r="B163" s="9" t="s">
        <v>105</v>
      </c>
      <c r="C163" s="6">
        <v>586.37</v>
      </c>
      <c r="E163" s="22"/>
      <c r="F163" s="9" t="s">
        <v>860</v>
      </c>
      <c r="G163" s="6">
        <v>1386</v>
      </c>
      <c r="I163" s="22"/>
      <c r="J163" s="9" t="s">
        <v>120</v>
      </c>
      <c r="K163" s="6">
        <v>6968</v>
      </c>
      <c r="M163" s="22"/>
      <c r="N163" s="9" t="s">
        <v>768</v>
      </c>
      <c r="O163" s="6">
        <v>3114</v>
      </c>
      <c r="R163" s="9" t="s">
        <v>861</v>
      </c>
      <c r="S163" s="6">
        <v>5700</v>
      </c>
      <c r="V163" t="s">
        <v>862</v>
      </c>
      <c r="W163" s="10">
        <v>7055</v>
      </c>
      <c r="Z163" s="10" t="s">
        <v>863</v>
      </c>
      <c r="AA163" s="10">
        <v>1200</v>
      </c>
      <c r="AD163" s="43">
        <v>2006</v>
      </c>
      <c r="AE163">
        <v>10</v>
      </c>
      <c r="AF163" t="str">
        <f t="shared" si="14"/>
        <v>000865 PACECO ESPAÑA, S.A</v>
      </c>
      <c r="AG163">
        <f t="shared" si="15"/>
        <v>191369</v>
      </c>
      <c r="AI163" s="9" t="s">
        <v>306</v>
      </c>
      <c r="AJ163" s="50"/>
      <c r="AK163" s="51"/>
      <c r="AL163" s="51"/>
      <c r="AM163" s="51">
        <v>29300</v>
      </c>
      <c r="AN163" s="51"/>
      <c r="AO163" s="52">
        <v>29300</v>
      </c>
      <c r="AR163" s="17" t="s">
        <v>306</v>
      </c>
      <c r="AS163" s="24"/>
      <c r="AT163" s="24"/>
      <c r="AU163" s="24"/>
      <c r="AV163" s="24">
        <v>1</v>
      </c>
      <c r="AW163" s="24"/>
      <c r="AX163" s="24">
        <v>1</v>
      </c>
    </row>
    <row r="164" spans="1:50" x14ac:dyDescent="0.25">
      <c r="A164" s="22"/>
      <c r="B164" s="9" t="s">
        <v>864</v>
      </c>
      <c r="C164" s="6">
        <v>582.99</v>
      </c>
      <c r="E164" s="22"/>
      <c r="F164" s="9" t="s">
        <v>731</v>
      </c>
      <c r="G164" s="6">
        <v>1362.7</v>
      </c>
      <c r="I164" s="22"/>
      <c r="J164" s="9" t="s">
        <v>222</v>
      </c>
      <c r="K164" s="6">
        <v>6760</v>
      </c>
      <c r="M164" s="22"/>
      <c r="N164" s="9" t="s">
        <v>865</v>
      </c>
      <c r="O164" s="6">
        <v>3084.21</v>
      </c>
      <c r="Q164" s="22"/>
      <c r="R164" s="9" t="s">
        <v>866</v>
      </c>
      <c r="S164" s="6">
        <v>5495</v>
      </c>
      <c r="V164" t="s">
        <v>867</v>
      </c>
      <c r="W164" s="10">
        <v>6975</v>
      </c>
      <c r="Z164" s="10" t="s">
        <v>868</v>
      </c>
      <c r="AA164" s="10">
        <v>1118</v>
      </c>
      <c r="AD164" s="43">
        <v>2006</v>
      </c>
      <c r="AE164">
        <v>11</v>
      </c>
      <c r="AF164" t="str">
        <f t="shared" si="14"/>
        <v>000442 Control y Montajes Industriales</v>
      </c>
      <c r="AG164">
        <f t="shared" si="15"/>
        <v>170713.78</v>
      </c>
      <c r="AI164" s="9" t="s">
        <v>311</v>
      </c>
      <c r="AJ164" s="50"/>
      <c r="AK164" s="51"/>
      <c r="AL164" s="51"/>
      <c r="AM164" s="51">
        <v>28000</v>
      </c>
      <c r="AN164" s="51"/>
      <c r="AO164" s="52">
        <v>28000</v>
      </c>
      <c r="AR164" s="17" t="s">
        <v>311</v>
      </c>
      <c r="AS164" s="24"/>
      <c r="AT164" s="24"/>
      <c r="AU164" s="24"/>
      <c r="AV164" s="24">
        <v>1</v>
      </c>
      <c r="AW164" s="24"/>
      <c r="AX164" s="24">
        <v>1</v>
      </c>
    </row>
    <row r="165" spans="1:50" x14ac:dyDescent="0.25">
      <c r="A165" s="22"/>
      <c r="B165" s="9" t="s">
        <v>869</v>
      </c>
      <c r="C165" s="6">
        <v>573.15</v>
      </c>
      <c r="E165" s="22"/>
      <c r="F165" s="9" t="s">
        <v>870</v>
      </c>
      <c r="G165" s="6">
        <v>1200</v>
      </c>
      <c r="I165" s="22"/>
      <c r="J165" s="9" t="s">
        <v>871</v>
      </c>
      <c r="K165" s="6">
        <v>6720</v>
      </c>
      <c r="M165" s="22"/>
      <c r="N165" s="9" t="s">
        <v>359</v>
      </c>
      <c r="O165" s="6">
        <v>3018.3</v>
      </c>
      <c r="Q165" s="22"/>
      <c r="R165" s="9" t="s">
        <v>872</v>
      </c>
      <c r="S165" s="6">
        <v>5495</v>
      </c>
      <c r="V165" t="s">
        <v>873</v>
      </c>
      <c r="W165" s="10">
        <v>6965.25</v>
      </c>
      <c r="Z165" s="10" t="s">
        <v>874</v>
      </c>
      <c r="AA165" s="10">
        <v>1098.5</v>
      </c>
      <c r="AD165" s="43">
        <v>2006</v>
      </c>
      <c r="AE165">
        <v>12</v>
      </c>
      <c r="AF165" t="str">
        <f t="shared" si="14"/>
        <v>000064 CYMEL, S.L.</v>
      </c>
      <c r="AG165">
        <f t="shared" si="15"/>
        <v>149882.5</v>
      </c>
      <c r="AI165" s="9" t="s">
        <v>316</v>
      </c>
      <c r="AJ165" s="50"/>
      <c r="AK165" s="51"/>
      <c r="AL165" s="51"/>
      <c r="AM165" s="51">
        <v>27450</v>
      </c>
      <c r="AN165" s="51"/>
      <c r="AO165" s="52">
        <v>27450</v>
      </c>
      <c r="AR165" s="17" t="s">
        <v>316</v>
      </c>
      <c r="AS165" s="24"/>
      <c r="AT165" s="24"/>
      <c r="AU165" s="24"/>
      <c r="AV165" s="24">
        <v>1</v>
      </c>
      <c r="AW165" s="24"/>
      <c r="AX165" s="24">
        <v>1</v>
      </c>
    </row>
    <row r="166" spans="1:50" x14ac:dyDescent="0.25">
      <c r="A166" s="22"/>
      <c r="B166" s="9" t="s">
        <v>875</v>
      </c>
      <c r="C166" s="6">
        <v>495</v>
      </c>
      <c r="E166" s="22"/>
      <c r="F166" s="9" t="s">
        <v>876</v>
      </c>
      <c r="G166" s="6">
        <v>1100</v>
      </c>
      <c r="I166" s="22"/>
      <c r="J166" s="9" t="s">
        <v>19</v>
      </c>
      <c r="K166" s="6">
        <v>6374</v>
      </c>
      <c r="M166" s="22"/>
      <c r="N166" s="9" t="s">
        <v>877</v>
      </c>
      <c r="O166" s="6">
        <v>2840</v>
      </c>
      <c r="Q166" s="22"/>
      <c r="R166" s="9" t="s">
        <v>79</v>
      </c>
      <c r="S166" s="6">
        <v>5217.5</v>
      </c>
      <c r="V166" t="s">
        <v>878</v>
      </c>
      <c r="W166" s="10">
        <v>6916</v>
      </c>
      <c r="Z166" s="10" t="s">
        <v>879</v>
      </c>
      <c r="AA166" s="10">
        <v>1080</v>
      </c>
      <c r="AD166" s="43">
        <v>2006</v>
      </c>
      <c r="AE166">
        <v>13</v>
      </c>
      <c r="AF166" t="str">
        <f t="shared" si="14"/>
        <v>000560 SCANIA HISPANIA, S</v>
      </c>
      <c r="AG166">
        <f t="shared" si="15"/>
        <v>121549.99</v>
      </c>
      <c r="AI166" s="9" t="s">
        <v>322</v>
      </c>
      <c r="AJ166" s="50"/>
      <c r="AK166" s="51"/>
      <c r="AL166" s="51"/>
      <c r="AM166" s="51">
        <v>27224.11</v>
      </c>
      <c r="AN166" s="51"/>
      <c r="AO166" s="52">
        <v>27224.11</v>
      </c>
      <c r="AR166" s="17" t="s">
        <v>322</v>
      </c>
      <c r="AS166" s="24"/>
      <c r="AT166" s="24"/>
      <c r="AU166" s="24"/>
      <c r="AV166" s="24">
        <v>1</v>
      </c>
      <c r="AW166" s="24"/>
      <c r="AX166" s="24">
        <v>1</v>
      </c>
    </row>
    <row r="167" spans="1:50" x14ac:dyDescent="0.25">
      <c r="A167" s="22"/>
      <c r="B167" s="9" t="s">
        <v>880</v>
      </c>
      <c r="C167" s="6">
        <v>477.99</v>
      </c>
      <c r="E167" s="22"/>
      <c r="F167" s="9" t="s">
        <v>847</v>
      </c>
      <c r="G167" s="6">
        <v>1074.18</v>
      </c>
      <c r="I167" s="22"/>
      <c r="J167" s="9" t="s">
        <v>881</v>
      </c>
      <c r="K167" s="6">
        <v>5825</v>
      </c>
      <c r="M167" s="22"/>
      <c r="N167" s="9" t="s">
        <v>778</v>
      </c>
      <c r="O167" s="6">
        <v>2816.93</v>
      </c>
      <c r="Q167" s="22"/>
      <c r="R167" s="9" t="s">
        <v>882</v>
      </c>
      <c r="S167" s="6">
        <v>5050</v>
      </c>
      <c r="V167" t="s">
        <v>883</v>
      </c>
      <c r="W167" s="10">
        <v>6900</v>
      </c>
      <c r="Z167" s="10" t="s">
        <v>651</v>
      </c>
      <c r="AA167" s="10">
        <v>1056.53</v>
      </c>
      <c r="AD167" s="43">
        <v>2006</v>
      </c>
      <c r="AE167">
        <v>14</v>
      </c>
      <c r="AF167" t="str">
        <f t="shared" si="14"/>
        <v>000936 UTE VIAS SENOR</v>
      </c>
      <c r="AG167">
        <f t="shared" si="15"/>
        <v>115784</v>
      </c>
      <c r="AI167" s="9" t="s">
        <v>327</v>
      </c>
      <c r="AJ167" s="50"/>
      <c r="AK167" s="51"/>
      <c r="AL167" s="51"/>
      <c r="AM167" s="51">
        <v>26500</v>
      </c>
      <c r="AN167" s="51"/>
      <c r="AO167" s="52">
        <v>26500</v>
      </c>
      <c r="AR167" s="17" t="s">
        <v>327</v>
      </c>
      <c r="AS167" s="24"/>
      <c r="AT167" s="24"/>
      <c r="AU167" s="24"/>
      <c r="AV167" s="24">
        <v>1</v>
      </c>
      <c r="AW167" s="24"/>
      <c r="AX167" s="24">
        <v>1</v>
      </c>
    </row>
    <row r="168" spans="1:50" x14ac:dyDescent="0.25">
      <c r="A168" s="22"/>
      <c r="B168" s="9" t="s">
        <v>884</v>
      </c>
      <c r="C168" s="6">
        <v>467</v>
      </c>
      <c r="E168" s="22"/>
      <c r="F168" s="9" t="s">
        <v>820</v>
      </c>
      <c r="G168" s="6">
        <v>964.42</v>
      </c>
      <c r="I168" s="22"/>
      <c r="J168" s="9" t="s">
        <v>245</v>
      </c>
      <c r="K168" s="6">
        <v>5695</v>
      </c>
      <c r="M168" s="22"/>
      <c r="N168" s="9" t="s">
        <v>885</v>
      </c>
      <c r="O168" s="6">
        <v>2786.25</v>
      </c>
      <c r="Q168" s="22"/>
      <c r="R168" s="9" t="s">
        <v>646</v>
      </c>
      <c r="S168" s="6">
        <v>4918.97</v>
      </c>
      <c r="V168" t="s">
        <v>886</v>
      </c>
      <c r="W168" s="10">
        <v>6750</v>
      </c>
      <c r="Z168" s="10" t="s">
        <v>887</v>
      </c>
      <c r="AA168" s="10">
        <v>1048.32</v>
      </c>
      <c r="AD168" s="43">
        <v>2006</v>
      </c>
      <c r="AE168">
        <v>15</v>
      </c>
      <c r="AF168" t="str">
        <f t="shared" si="14"/>
        <v>000618 LA ELÉCTRICA ALVAREZ</v>
      </c>
      <c r="AG168">
        <f t="shared" si="15"/>
        <v>105000</v>
      </c>
      <c r="AI168" s="9" t="s">
        <v>337</v>
      </c>
      <c r="AJ168" s="50"/>
      <c r="AK168" s="51"/>
      <c r="AL168" s="51"/>
      <c r="AM168" s="51">
        <v>25318.6</v>
      </c>
      <c r="AN168" s="51"/>
      <c r="AO168" s="52">
        <v>25318.6</v>
      </c>
      <c r="AR168" s="17" t="s">
        <v>337</v>
      </c>
      <c r="AS168" s="24"/>
      <c r="AT168" s="24"/>
      <c r="AU168" s="24"/>
      <c r="AV168" s="24">
        <v>1</v>
      </c>
      <c r="AW168" s="24"/>
      <c r="AX168" s="24">
        <v>1</v>
      </c>
    </row>
    <row r="169" spans="1:50" x14ac:dyDescent="0.25">
      <c r="A169" s="22"/>
      <c r="B169" s="9" t="s">
        <v>888</v>
      </c>
      <c r="C169" s="6">
        <v>454.93</v>
      </c>
      <c r="E169" s="22"/>
      <c r="F169" s="9" t="s">
        <v>889</v>
      </c>
      <c r="G169" s="6">
        <v>863.15</v>
      </c>
      <c r="I169" s="22"/>
      <c r="J169" s="9" t="s">
        <v>854</v>
      </c>
      <c r="K169" s="6">
        <v>5639</v>
      </c>
      <c r="M169" s="22"/>
      <c r="N169" s="9" t="s">
        <v>86</v>
      </c>
      <c r="O169" s="6">
        <v>2780</v>
      </c>
      <c r="Q169" s="22"/>
      <c r="R169" s="9" t="s">
        <v>280</v>
      </c>
      <c r="S169" s="6">
        <v>4903.49</v>
      </c>
      <c r="V169" t="s">
        <v>890</v>
      </c>
      <c r="W169" s="10">
        <v>6630</v>
      </c>
      <c r="Z169" s="10" t="s">
        <v>891</v>
      </c>
      <c r="AA169" s="10">
        <v>1025</v>
      </c>
      <c r="AD169" s="43">
        <v>2006</v>
      </c>
      <c r="AE169">
        <v>16</v>
      </c>
      <c r="AF169" t="str">
        <f t="shared" si="14"/>
        <v>000234 VEGO SUPERMERCADOS</v>
      </c>
      <c r="AG169">
        <f t="shared" si="15"/>
        <v>102480.3</v>
      </c>
      <c r="AI169" s="9" t="s">
        <v>345</v>
      </c>
      <c r="AJ169" s="50"/>
      <c r="AK169" s="51"/>
      <c r="AL169" s="51"/>
      <c r="AM169" s="51">
        <v>25188</v>
      </c>
      <c r="AN169" s="51"/>
      <c r="AO169" s="52">
        <v>25188</v>
      </c>
      <c r="AR169" s="17" t="s">
        <v>345</v>
      </c>
      <c r="AS169" s="24"/>
      <c r="AT169" s="24"/>
      <c r="AU169" s="24"/>
      <c r="AV169" s="24">
        <v>1</v>
      </c>
      <c r="AW169" s="24"/>
      <c r="AX169" s="24">
        <v>1</v>
      </c>
    </row>
    <row r="170" spans="1:50" x14ac:dyDescent="0.25">
      <c r="A170" s="22"/>
      <c r="B170" s="9" t="s">
        <v>461</v>
      </c>
      <c r="C170" s="6">
        <v>433.85</v>
      </c>
      <c r="E170" s="22"/>
      <c r="F170" s="9" t="s">
        <v>738</v>
      </c>
      <c r="G170" s="6">
        <v>794.75</v>
      </c>
      <c r="I170" s="22"/>
      <c r="J170" s="9" t="s">
        <v>892</v>
      </c>
      <c r="K170" s="6">
        <v>5560</v>
      </c>
      <c r="M170" s="22"/>
      <c r="N170" s="9" t="s">
        <v>276</v>
      </c>
      <c r="O170" s="6">
        <v>2651.82</v>
      </c>
      <c r="Q170" s="22"/>
      <c r="R170" s="9" t="s">
        <v>893</v>
      </c>
      <c r="S170" s="6">
        <v>4900</v>
      </c>
      <c r="V170" t="s">
        <v>894</v>
      </c>
      <c r="W170" s="10">
        <v>6470</v>
      </c>
      <c r="Z170" s="10" t="s">
        <v>895</v>
      </c>
      <c r="AA170" s="10">
        <v>1021</v>
      </c>
      <c r="AD170" s="43">
        <v>2006</v>
      </c>
      <c r="AE170">
        <v>17</v>
      </c>
      <c r="AF170" t="str">
        <f t="shared" si="14"/>
        <v>000898 CELSO NUÑEZ, S.L</v>
      </c>
      <c r="AG170">
        <f t="shared" si="15"/>
        <v>97250</v>
      </c>
      <c r="AI170" s="9" t="s">
        <v>355</v>
      </c>
      <c r="AJ170" s="50"/>
      <c r="AK170" s="51"/>
      <c r="AL170" s="51"/>
      <c r="AM170" s="51">
        <v>25000</v>
      </c>
      <c r="AN170" s="51"/>
      <c r="AO170" s="52">
        <v>25000</v>
      </c>
      <c r="AR170" s="17" t="s">
        <v>355</v>
      </c>
      <c r="AS170" s="24"/>
      <c r="AT170" s="24"/>
      <c r="AU170" s="24"/>
      <c r="AV170" s="24">
        <v>1</v>
      </c>
      <c r="AW170" s="24"/>
      <c r="AX170" s="24">
        <v>1</v>
      </c>
    </row>
    <row r="171" spans="1:50" x14ac:dyDescent="0.25">
      <c r="A171" s="22"/>
      <c r="B171" s="9" t="s">
        <v>896</v>
      </c>
      <c r="C171" s="6">
        <v>397</v>
      </c>
      <c r="E171" s="22"/>
      <c r="F171" s="9" t="s">
        <v>897</v>
      </c>
      <c r="G171" s="6">
        <v>790</v>
      </c>
      <c r="I171" s="22"/>
      <c r="J171" s="9" t="s">
        <v>280</v>
      </c>
      <c r="K171" s="6">
        <v>5510.64</v>
      </c>
      <c r="M171" s="22"/>
      <c r="N171" s="9" t="s">
        <v>898</v>
      </c>
      <c r="O171" s="6">
        <v>2541.66</v>
      </c>
      <c r="Q171" s="22"/>
      <c r="R171" s="9" t="s">
        <v>799</v>
      </c>
      <c r="S171" s="6">
        <v>4810.68</v>
      </c>
      <c r="V171" t="s">
        <v>825</v>
      </c>
      <c r="W171" s="10">
        <v>6405</v>
      </c>
      <c r="Z171" s="10" t="s">
        <v>899</v>
      </c>
      <c r="AA171" s="10">
        <v>1000</v>
      </c>
      <c r="AD171" s="43">
        <v>2006</v>
      </c>
      <c r="AE171">
        <v>18</v>
      </c>
      <c r="AF171" t="str">
        <f t="shared" si="14"/>
        <v>000121 TECNICA 4 ING. Y M</v>
      </c>
      <c r="AG171">
        <f t="shared" si="15"/>
        <v>82500</v>
      </c>
      <c r="AI171" s="9" t="s">
        <v>360</v>
      </c>
      <c r="AJ171" s="50"/>
      <c r="AK171" s="51"/>
      <c r="AL171" s="51"/>
      <c r="AM171" s="51">
        <v>24856</v>
      </c>
      <c r="AN171" s="51"/>
      <c r="AO171" s="52">
        <v>24856</v>
      </c>
      <c r="AR171" s="17" t="s">
        <v>360</v>
      </c>
      <c r="AS171" s="24"/>
      <c r="AT171" s="24"/>
      <c r="AU171" s="24"/>
      <c r="AV171" s="24">
        <v>1</v>
      </c>
      <c r="AW171" s="24"/>
      <c r="AX171" s="24">
        <v>1</v>
      </c>
    </row>
    <row r="172" spans="1:50" x14ac:dyDescent="0.25">
      <c r="A172" s="22"/>
      <c r="B172" s="9" t="s">
        <v>900</v>
      </c>
      <c r="C172" s="6">
        <v>382</v>
      </c>
      <c r="E172" s="22"/>
      <c r="F172" s="9" t="s">
        <v>901</v>
      </c>
      <c r="G172" s="6">
        <v>778.5</v>
      </c>
      <c r="I172" s="22"/>
      <c r="J172" s="9" t="s">
        <v>902</v>
      </c>
      <c r="K172" s="6">
        <v>5400</v>
      </c>
      <c r="M172" s="22"/>
      <c r="N172" s="9" t="s">
        <v>903</v>
      </c>
      <c r="O172" s="6">
        <v>2380</v>
      </c>
      <c r="Q172" s="22"/>
      <c r="R172" s="9" t="s">
        <v>761</v>
      </c>
      <c r="S172" s="6">
        <v>4786.7</v>
      </c>
      <c r="V172" t="s">
        <v>904</v>
      </c>
      <c r="W172" s="10">
        <v>6100</v>
      </c>
      <c r="Z172" s="10" t="s">
        <v>905</v>
      </c>
      <c r="AA172" s="10">
        <v>989.76</v>
      </c>
      <c r="AD172" s="43">
        <v>2006</v>
      </c>
      <c r="AE172">
        <v>19</v>
      </c>
      <c r="AF172" t="str">
        <f t="shared" si="14"/>
        <v>000912 POWER &amp; NETWORKS I</v>
      </c>
      <c r="AG172">
        <f t="shared" si="15"/>
        <v>78961.460000000006</v>
      </c>
      <c r="AI172" s="9" t="s">
        <v>365</v>
      </c>
      <c r="AJ172" s="50"/>
      <c r="AK172" s="51"/>
      <c r="AL172" s="51"/>
      <c r="AM172" s="51">
        <v>24157.5</v>
      </c>
      <c r="AN172" s="51"/>
      <c r="AO172" s="52">
        <v>24157.5</v>
      </c>
      <c r="AR172" s="17" t="s">
        <v>365</v>
      </c>
      <c r="AS172" s="24"/>
      <c r="AT172" s="24"/>
      <c r="AU172" s="24"/>
      <c r="AV172" s="24">
        <v>1</v>
      </c>
      <c r="AW172" s="24"/>
      <c r="AX172" s="24">
        <v>1</v>
      </c>
    </row>
    <row r="173" spans="1:50" x14ac:dyDescent="0.25">
      <c r="A173" s="22"/>
      <c r="B173" s="9" t="s">
        <v>906</v>
      </c>
      <c r="C173" s="6">
        <v>375.79</v>
      </c>
      <c r="E173" s="22"/>
      <c r="F173" s="9" t="s">
        <v>907</v>
      </c>
      <c r="G173" s="6">
        <v>744</v>
      </c>
      <c r="I173" s="22"/>
      <c r="J173" s="9" t="s">
        <v>908</v>
      </c>
      <c r="K173" s="6">
        <v>5380</v>
      </c>
      <c r="M173" s="22"/>
      <c r="N173" s="9" t="s">
        <v>909</v>
      </c>
      <c r="O173" s="6">
        <v>2300</v>
      </c>
      <c r="Q173" s="22"/>
      <c r="R173" s="9" t="s">
        <v>910</v>
      </c>
      <c r="S173" s="6">
        <v>4777</v>
      </c>
      <c r="V173" t="s">
        <v>911</v>
      </c>
      <c r="W173" s="10">
        <v>5934.37</v>
      </c>
      <c r="Z173" s="10" t="s">
        <v>912</v>
      </c>
      <c r="AA173" s="10">
        <v>981.21</v>
      </c>
      <c r="AD173" s="43">
        <v>2006</v>
      </c>
      <c r="AE173">
        <v>20</v>
      </c>
      <c r="AF173" t="str">
        <f t="shared" si="14"/>
        <v>000750 TEYDI</v>
      </c>
      <c r="AG173">
        <f t="shared" si="15"/>
        <v>72305</v>
      </c>
      <c r="AI173" s="9" t="s">
        <v>369</v>
      </c>
      <c r="AJ173" s="50"/>
      <c r="AK173" s="51"/>
      <c r="AL173" s="51"/>
      <c r="AM173" s="51">
        <v>23142</v>
      </c>
      <c r="AN173" s="51"/>
      <c r="AO173" s="52">
        <v>23142</v>
      </c>
      <c r="AR173" s="17" t="s">
        <v>369</v>
      </c>
      <c r="AS173" s="24"/>
      <c r="AT173" s="24"/>
      <c r="AU173" s="24"/>
      <c r="AV173" s="24">
        <v>1</v>
      </c>
      <c r="AW173" s="24"/>
      <c r="AX173" s="24">
        <v>1</v>
      </c>
    </row>
    <row r="174" spans="1:50" x14ac:dyDescent="0.25">
      <c r="A174" s="22"/>
      <c r="B174" s="9" t="s">
        <v>913</v>
      </c>
      <c r="C174" s="6">
        <v>366.63</v>
      </c>
      <c r="E174" s="22"/>
      <c r="F174" s="9" t="s">
        <v>814</v>
      </c>
      <c r="G174" s="6">
        <v>683.48</v>
      </c>
      <c r="I174" s="22"/>
      <c r="J174" s="9" t="s">
        <v>185</v>
      </c>
      <c r="K174" s="6">
        <v>5111.3900000000003</v>
      </c>
      <c r="M174" s="22"/>
      <c r="N174" s="9" t="s">
        <v>105</v>
      </c>
      <c r="O174" s="6">
        <v>2293.16</v>
      </c>
      <c r="Q174" s="22"/>
      <c r="R174" s="9" t="s">
        <v>625</v>
      </c>
      <c r="S174" s="6">
        <v>4750</v>
      </c>
      <c r="V174" t="s">
        <v>454</v>
      </c>
      <c r="W174" s="10">
        <v>5909.18</v>
      </c>
      <c r="Z174" s="10" t="s">
        <v>914</v>
      </c>
      <c r="AA174" s="10">
        <v>950</v>
      </c>
      <c r="AD174" s="43">
        <v>2006</v>
      </c>
      <c r="AE174">
        <v>21</v>
      </c>
      <c r="AF174" t="str">
        <f t="shared" si="14"/>
        <v>000019 ISOLUX INGENIERIA,</v>
      </c>
      <c r="AG174">
        <f t="shared" si="15"/>
        <v>71775.899999999994</v>
      </c>
      <c r="AI174" s="9" t="s">
        <v>151</v>
      </c>
      <c r="AJ174" s="50"/>
      <c r="AK174" s="51"/>
      <c r="AL174" s="51"/>
      <c r="AM174" s="51"/>
      <c r="AN174" s="51">
        <v>75889.960000000006</v>
      </c>
      <c r="AO174" s="52">
        <v>75889.960000000006</v>
      </c>
      <c r="AR174" s="17" t="s">
        <v>151</v>
      </c>
      <c r="AS174" s="24"/>
      <c r="AT174" s="24"/>
      <c r="AU174" s="24"/>
      <c r="AV174" s="24"/>
      <c r="AW174" s="24">
        <v>1</v>
      </c>
      <c r="AX174" s="24">
        <v>1</v>
      </c>
    </row>
    <row r="175" spans="1:50" x14ac:dyDescent="0.25">
      <c r="A175" s="22"/>
      <c r="B175" s="9" t="s">
        <v>212</v>
      </c>
      <c r="C175" s="6">
        <v>344.08</v>
      </c>
      <c r="E175" s="22"/>
      <c r="F175" s="9" t="s">
        <v>915</v>
      </c>
      <c r="G175" s="6">
        <v>672.42</v>
      </c>
      <c r="I175" s="22"/>
      <c r="J175" s="9" t="s">
        <v>751</v>
      </c>
      <c r="K175" s="6">
        <v>5075</v>
      </c>
      <c r="M175" s="22"/>
      <c r="N175" s="9" t="s">
        <v>523</v>
      </c>
      <c r="O175" s="6">
        <v>2195.1999999999998</v>
      </c>
      <c r="Q175" s="22"/>
      <c r="R175" s="9" t="s">
        <v>461</v>
      </c>
      <c r="S175" s="6">
        <v>4735</v>
      </c>
      <c r="V175" t="s">
        <v>916</v>
      </c>
      <c r="W175" s="10">
        <v>5800.91</v>
      </c>
      <c r="Z175" s="10" t="s">
        <v>917</v>
      </c>
      <c r="AA175" s="10">
        <v>932.49</v>
      </c>
      <c r="AD175" s="43">
        <v>2006</v>
      </c>
      <c r="AE175">
        <v>22</v>
      </c>
      <c r="AF175" t="str">
        <f t="shared" si="14"/>
        <v>000523 LUVESA, S.L.</v>
      </c>
      <c r="AG175">
        <f t="shared" si="15"/>
        <v>67963.5</v>
      </c>
      <c r="AI175" s="9" t="s">
        <v>164</v>
      </c>
      <c r="AJ175" s="50"/>
      <c r="AK175" s="51"/>
      <c r="AL175" s="51"/>
      <c r="AM175" s="51"/>
      <c r="AN175" s="51">
        <v>67900</v>
      </c>
      <c r="AO175" s="52">
        <v>67900</v>
      </c>
      <c r="AR175" s="17" t="s">
        <v>164</v>
      </c>
      <c r="AS175" s="24"/>
      <c r="AT175" s="24"/>
      <c r="AU175" s="24"/>
      <c r="AV175" s="24"/>
      <c r="AW175" s="24">
        <v>1</v>
      </c>
      <c r="AX175" s="24">
        <v>1</v>
      </c>
    </row>
    <row r="176" spans="1:50" x14ac:dyDescent="0.25">
      <c r="A176" s="22"/>
      <c r="B176" s="9" t="s">
        <v>918</v>
      </c>
      <c r="C176" s="6">
        <v>330.69</v>
      </c>
      <c r="E176" s="22"/>
      <c r="F176" s="9" t="s">
        <v>364</v>
      </c>
      <c r="G176" s="6">
        <v>641</v>
      </c>
      <c r="I176" s="22"/>
      <c r="J176" s="9" t="s">
        <v>350</v>
      </c>
      <c r="K176" s="6">
        <v>4567.9399999999996</v>
      </c>
      <c r="M176" s="22"/>
      <c r="N176" s="9" t="s">
        <v>829</v>
      </c>
      <c r="O176" s="6">
        <v>2140.4</v>
      </c>
      <c r="Q176" s="22"/>
      <c r="R176" s="9" t="s">
        <v>919</v>
      </c>
      <c r="S176" s="6">
        <v>4295</v>
      </c>
      <c r="V176" t="s">
        <v>920</v>
      </c>
      <c r="W176" s="10">
        <v>5770</v>
      </c>
      <c r="Z176" s="10" t="s">
        <v>921</v>
      </c>
      <c r="AA176" s="10">
        <v>892.5</v>
      </c>
      <c r="AD176" s="43">
        <v>2006</v>
      </c>
      <c r="AE176">
        <v>23</v>
      </c>
      <c r="AF176" t="str">
        <f t="shared" si="14"/>
        <v>000877 INDUSTRIAL ELÉCTRI</v>
      </c>
      <c r="AG176">
        <f t="shared" si="15"/>
        <v>65145</v>
      </c>
      <c r="AI176" s="9" t="s">
        <v>185</v>
      </c>
      <c r="AJ176" s="50"/>
      <c r="AK176" s="51"/>
      <c r="AL176" s="51"/>
      <c r="AM176" s="51"/>
      <c r="AN176" s="51">
        <v>62504.84</v>
      </c>
      <c r="AO176" s="52">
        <v>62504.84</v>
      </c>
      <c r="AR176" s="17" t="s">
        <v>185</v>
      </c>
      <c r="AS176" s="24"/>
      <c r="AT176" s="24"/>
      <c r="AU176" s="24"/>
      <c r="AV176" s="24"/>
      <c r="AW176" s="24">
        <v>1</v>
      </c>
      <c r="AX176" s="24">
        <v>1</v>
      </c>
    </row>
    <row r="177" spans="1:50" x14ac:dyDescent="0.25">
      <c r="A177" s="22"/>
      <c r="B177" s="9" t="s">
        <v>922</v>
      </c>
      <c r="C177" s="6">
        <v>318.76</v>
      </c>
      <c r="E177" s="22"/>
      <c r="F177" s="9" t="s">
        <v>923</v>
      </c>
      <c r="G177" s="6">
        <v>632</v>
      </c>
      <c r="I177" s="22"/>
      <c r="J177" s="9" t="s">
        <v>924</v>
      </c>
      <c r="K177" s="6">
        <v>4462</v>
      </c>
      <c r="M177" s="22"/>
      <c r="N177" s="9" t="s">
        <v>925</v>
      </c>
      <c r="O177" s="6">
        <v>1975</v>
      </c>
      <c r="Q177" s="22"/>
      <c r="R177" s="9" t="s">
        <v>92</v>
      </c>
      <c r="S177" s="6">
        <v>3927.5</v>
      </c>
      <c r="V177" t="s">
        <v>926</v>
      </c>
      <c r="W177" s="10">
        <v>5550</v>
      </c>
      <c r="Z177" s="10" t="s">
        <v>927</v>
      </c>
      <c r="AA177" s="10">
        <v>890</v>
      </c>
      <c r="AD177" s="43">
        <v>2006</v>
      </c>
      <c r="AE177">
        <v>24</v>
      </c>
      <c r="AF177" t="str">
        <f t="shared" si="14"/>
        <v>000850 CAJA LABORAL POPUL</v>
      </c>
      <c r="AG177">
        <f t="shared" si="15"/>
        <v>64860.17</v>
      </c>
      <c r="AI177" s="9" t="s">
        <v>206</v>
      </c>
      <c r="AJ177" s="50"/>
      <c r="AK177" s="51"/>
      <c r="AL177" s="51"/>
      <c r="AM177" s="51"/>
      <c r="AN177" s="51">
        <v>56340</v>
      </c>
      <c r="AO177" s="52">
        <v>56340</v>
      </c>
      <c r="AR177" s="17" t="s">
        <v>206</v>
      </c>
      <c r="AS177" s="24"/>
      <c r="AT177" s="24"/>
      <c r="AU177" s="24"/>
      <c r="AV177" s="24"/>
      <c r="AW177" s="24">
        <v>1</v>
      </c>
      <c r="AX177" s="24">
        <v>1</v>
      </c>
    </row>
    <row r="178" spans="1:50" x14ac:dyDescent="0.25">
      <c r="A178" s="22"/>
      <c r="B178" s="9" t="s">
        <v>928</v>
      </c>
      <c r="C178" s="6">
        <v>318.06</v>
      </c>
      <c r="E178" s="22"/>
      <c r="F178" s="9" t="s">
        <v>929</v>
      </c>
      <c r="G178" s="6">
        <v>620</v>
      </c>
      <c r="I178" s="22"/>
      <c r="J178" s="9" t="s">
        <v>610</v>
      </c>
      <c r="K178" s="6">
        <v>4361.38</v>
      </c>
      <c r="M178" s="22"/>
      <c r="N178" s="9" t="s">
        <v>930</v>
      </c>
      <c r="O178" s="6">
        <v>1866</v>
      </c>
      <c r="Q178" s="22"/>
      <c r="R178" s="9" t="s">
        <v>311</v>
      </c>
      <c r="S178" s="6">
        <v>3912.8</v>
      </c>
      <c r="V178" t="s">
        <v>931</v>
      </c>
      <c r="W178" s="10">
        <v>5362.6100000000006</v>
      </c>
      <c r="Z178" s="10" t="s">
        <v>932</v>
      </c>
      <c r="AA178" s="10">
        <v>888.43000000000006</v>
      </c>
      <c r="AD178" s="43">
        <v>2006</v>
      </c>
      <c r="AE178">
        <v>25</v>
      </c>
      <c r="AF178" t="str">
        <f t="shared" si="14"/>
        <v>000621 ONYWAT, S.A</v>
      </c>
      <c r="AG178">
        <f t="shared" si="15"/>
        <v>63162</v>
      </c>
      <c r="AI178" s="9" t="s">
        <v>229</v>
      </c>
      <c r="AJ178" s="50"/>
      <c r="AK178" s="51"/>
      <c r="AL178" s="51"/>
      <c r="AM178" s="51"/>
      <c r="AN178" s="51">
        <v>52200</v>
      </c>
      <c r="AO178" s="52">
        <v>52200</v>
      </c>
      <c r="AR178" s="17" t="s">
        <v>229</v>
      </c>
      <c r="AS178" s="24"/>
      <c r="AT178" s="24"/>
      <c r="AU178" s="24"/>
      <c r="AV178" s="24"/>
      <c r="AW178" s="24">
        <v>1</v>
      </c>
      <c r="AX178" s="24">
        <v>1</v>
      </c>
    </row>
    <row r="179" spans="1:50" x14ac:dyDescent="0.25">
      <c r="A179" s="22"/>
      <c r="B179" s="9" t="s">
        <v>933</v>
      </c>
      <c r="C179" s="6">
        <v>316.60000000000002</v>
      </c>
      <c r="E179" s="22"/>
      <c r="F179" s="9" t="s">
        <v>837</v>
      </c>
      <c r="G179" s="6">
        <v>602</v>
      </c>
      <c r="I179" s="22"/>
      <c r="J179" s="9" t="s">
        <v>934</v>
      </c>
      <c r="K179" s="6">
        <v>4210</v>
      </c>
      <c r="M179" s="22"/>
      <c r="N179" s="9" t="s">
        <v>935</v>
      </c>
      <c r="O179" s="6">
        <v>1840</v>
      </c>
      <c r="Q179" s="22"/>
      <c r="R179" s="9" t="s">
        <v>833</v>
      </c>
      <c r="S179" s="6">
        <v>3876.45</v>
      </c>
      <c r="V179" t="s">
        <v>936</v>
      </c>
      <c r="W179" s="10">
        <v>5259.9</v>
      </c>
      <c r="Z179" s="10" t="s">
        <v>911</v>
      </c>
      <c r="AA179" s="10">
        <v>871.3</v>
      </c>
      <c r="AD179" s="43">
        <v>2006</v>
      </c>
      <c r="AE179">
        <v>26</v>
      </c>
      <c r="AF179" t="str">
        <f t="shared" si="14"/>
        <v>000922 ALBERT EXPORT, S.R</v>
      </c>
      <c r="AG179">
        <f t="shared" si="15"/>
        <v>60530.58</v>
      </c>
      <c r="AI179" s="9" t="s">
        <v>236</v>
      </c>
      <c r="AJ179" s="50"/>
      <c r="AK179" s="51"/>
      <c r="AL179" s="51"/>
      <c r="AM179" s="51"/>
      <c r="AN179" s="51">
        <v>49875</v>
      </c>
      <c r="AO179" s="52">
        <v>49875</v>
      </c>
      <c r="AR179" s="17" t="s">
        <v>236</v>
      </c>
      <c r="AS179" s="24"/>
      <c r="AT179" s="24"/>
      <c r="AU179" s="24"/>
      <c r="AV179" s="24"/>
      <c r="AW179" s="24">
        <v>1</v>
      </c>
      <c r="AX179" s="24">
        <v>1</v>
      </c>
    </row>
    <row r="180" spans="1:50" x14ac:dyDescent="0.25">
      <c r="A180" s="22"/>
      <c r="B180" s="9" t="s">
        <v>937</v>
      </c>
      <c r="C180" s="6">
        <v>308</v>
      </c>
      <c r="E180" s="22"/>
      <c r="F180" s="9" t="s">
        <v>938</v>
      </c>
      <c r="G180" s="6">
        <v>600.19000000000005</v>
      </c>
      <c r="I180" s="22"/>
      <c r="J180" s="9" t="s">
        <v>317</v>
      </c>
      <c r="K180" s="6">
        <v>4000</v>
      </c>
      <c r="M180" s="22"/>
      <c r="N180" s="9" t="s">
        <v>939</v>
      </c>
      <c r="O180" s="6">
        <v>1803</v>
      </c>
      <c r="Q180" s="22"/>
      <c r="R180" s="9" t="s">
        <v>940</v>
      </c>
      <c r="S180" s="6">
        <v>3560</v>
      </c>
      <c r="V180" t="s">
        <v>941</v>
      </c>
      <c r="W180" s="10">
        <v>5154.8899999999994</v>
      </c>
      <c r="Z180" s="10" t="s">
        <v>942</v>
      </c>
      <c r="AA180" s="10">
        <v>851.76</v>
      </c>
      <c r="AD180" s="43">
        <v>2006</v>
      </c>
      <c r="AE180">
        <v>27</v>
      </c>
      <c r="AF180" t="str">
        <f t="shared" si="14"/>
        <v>000772 TUNIBER</v>
      </c>
      <c r="AG180">
        <f t="shared" si="15"/>
        <v>60504.6</v>
      </c>
      <c r="AI180" s="9" t="s">
        <v>241</v>
      </c>
      <c r="AJ180" s="50"/>
      <c r="AK180" s="51"/>
      <c r="AL180" s="51"/>
      <c r="AM180" s="51"/>
      <c r="AN180" s="51">
        <v>49157</v>
      </c>
      <c r="AO180" s="52">
        <v>49157</v>
      </c>
      <c r="AR180" s="17" t="s">
        <v>241</v>
      </c>
      <c r="AS180" s="24"/>
      <c r="AT180" s="24"/>
      <c r="AU180" s="24"/>
      <c r="AV180" s="24"/>
      <c r="AW180" s="24">
        <v>1</v>
      </c>
      <c r="AX180" s="24">
        <v>1</v>
      </c>
    </row>
    <row r="181" spans="1:50" x14ac:dyDescent="0.25">
      <c r="A181" s="22"/>
      <c r="B181" s="9" t="s">
        <v>943</v>
      </c>
      <c r="C181" s="6">
        <v>298.35000000000002</v>
      </c>
      <c r="E181" s="22"/>
      <c r="F181" s="9" t="s">
        <v>944</v>
      </c>
      <c r="G181" s="6">
        <v>600</v>
      </c>
      <c r="I181" s="22"/>
      <c r="J181" s="9" t="s">
        <v>464</v>
      </c>
      <c r="K181" s="6">
        <v>3850</v>
      </c>
      <c r="M181" s="22"/>
      <c r="N181" s="9" t="s">
        <v>49</v>
      </c>
      <c r="O181" s="6">
        <v>1764.29</v>
      </c>
      <c r="Q181" s="22"/>
      <c r="R181" s="9" t="s">
        <v>41</v>
      </c>
      <c r="S181" s="6">
        <v>3462.92</v>
      </c>
      <c r="V181" t="s">
        <v>945</v>
      </c>
      <c r="W181" s="10">
        <v>4986.95</v>
      </c>
      <c r="Z181" s="10" t="s">
        <v>946</v>
      </c>
      <c r="AA181" s="10">
        <v>848.32</v>
      </c>
      <c r="AD181" s="43">
        <v>2006</v>
      </c>
      <c r="AE181">
        <v>28</v>
      </c>
      <c r="AF181" t="str">
        <f t="shared" si="14"/>
        <v>000743 SEI MONTAJES ELECT</v>
      </c>
      <c r="AG181">
        <f t="shared" si="15"/>
        <v>59315</v>
      </c>
      <c r="AI181" s="9" t="s">
        <v>253</v>
      </c>
      <c r="AJ181" s="50"/>
      <c r="AK181" s="51"/>
      <c r="AL181" s="51"/>
      <c r="AM181" s="51"/>
      <c r="AN181" s="51">
        <v>48200</v>
      </c>
      <c r="AO181" s="52">
        <v>48200</v>
      </c>
      <c r="AR181" s="17" t="s">
        <v>253</v>
      </c>
      <c r="AS181" s="24"/>
      <c r="AT181" s="24"/>
      <c r="AU181" s="24"/>
      <c r="AV181" s="24"/>
      <c r="AW181" s="24">
        <v>1</v>
      </c>
      <c r="AX181" s="24">
        <v>1</v>
      </c>
    </row>
    <row r="182" spans="1:50" x14ac:dyDescent="0.25">
      <c r="A182" s="22"/>
      <c r="B182" s="9" t="s">
        <v>947</v>
      </c>
      <c r="C182" s="6">
        <v>268.14</v>
      </c>
      <c r="E182" s="22"/>
      <c r="F182" s="9" t="s">
        <v>948</v>
      </c>
      <c r="G182" s="6">
        <v>578.16999999999996</v>
      </c>
      <c r="I182" s="22"/>
      <c r="J182" s="9" t="s">
        <v>896</v>
      </c>
      <c r="K182" s="6">
        <v>3845</v>
      </c>
      <c r="M182" s="22"/>
      <c r="N182" s="9" t="s">
        <v>738</v>
      </c>
      <c r="O182" s="6">
        <v>1732.97</v>
      </c>
      <c r="Q182" s="22"/>
      <c r="R182" s="9" t="s">
        <v>768</v>
      </c>
      <c r="S182" s="6">
        <v>3462</v>
      </c>
      <c r="V182" t="s">
        <v>628</v>
      </c>
      <c r="W182" s="10">
        <v>4885</v>
      </c>
      <c r="Z182" s="10" t="s">
        <v>949</v>
      </c>
      <c r="AA182" s="10">
        <v>838.88</v>
      </c>
      <c r="AD182" s="43">
        <v>2006</v>
      </c>
      <c r="AE182">
        <v>29</v>
      </c>
      <c r="AF182" t="str">
        <f t="shared" si="14"/>
        <v>000636 DISTELGA, S.L</v>
      </c>
      <c r="AG182">
        <f t="shared" si="15"/>
        <v>57740</v>
      </c>
      <c r="AI182" s="9" t="s">
        <v>258</v>
      </c>
      <c r="AJ182" s="50"/>
      <c r="AK182" s="51"/>
      <c r="AL182" s="51"/>
      <c r="AM182" s="51"/>
      <c r="AN182" s="51">
        <v>46407.31</v>
      </c>
      <c r="AO182" s="52">
        <v>46407.31</v>
      </c>
      <c r="AR182" s="17" t="s">
        <v>258</v>
      </c>
      <c r="AS182" s="24"/>
      <c r="AT182" s="24"/>
      <c r="AU182" s="24"/>
      <c r="AV182" s="24"/>
      <c r="AW182" s="24">
        <v>1</v>
      </c>
      <c r="AX182" s="24">
        <v>1</v>
      </c>
    </row>
    <row r="183" spans="1:50" x14ac:dyDescent="0.25">
      <c r="A183" s="22"/>
      <c r="B183" s="9" t="s">
        <v>950</v>
      </c>
      <c r="C183" s="6">
        <v>263.16000000000003</v>
      </c>
      <c r="E183" s="22"/>
      <c r="F183" s="9" t="s">
        <v>951</v>
      </c>
      <c r="G183" s="6">
        <v>529</v>
      </c>
      <c r="I183" s="22"/>
      <c r="J183" s="9" t="s">
        <v>49</v>
      </c>
      <c r="K183" s="6">
        <v>3463.04</v>
      </c>
      <c r="M183" s="22"/>
      <c r="N183" s="9" t="s">
        <v>952</v>
      </c>
      <c r="O183" s="6">
        <v>1696.45</v>
      </c>
      <c r="Q183" s="22"/>
      <c r="R183" s="9" t="s">
        <v>276</v>
      </c>
      <c r="S183" s="6">
        <v>2732.79</v>
      </c>
      <c r="V183" t="s">
        <v>953</v>
      </c>
      <c r="W183" s="10">
        <v>4815.9399999999996</v>
      </c>
      <c r="Z183" s="10" t="s">
        <v>954</v>
      </c>
      <c r="AA183" s="10">
        <v>814.4</v>
      </c>
      <c r="AD183" s="43">
        <v>2006</v>
      </c>
      <c r="AE183">
        <v>30</v>
      </c>
      <c r="AF183" t="str">
        <f t="shared" si="14"/>
        <v>000958 PHB Weserhütte, S.</v>
      </c>
      <c r="AG183">
        <f t="shared" si="15"/>
        <v>50000</v>
      </c>
      <c r="AI183" s="9" t="s">
        <v>262</v>
      </c>
      <c r="AJ183" s="50"/>
      <c r="AK183" s="51"/>
      <c r="AL183" s="51"/>
      <c r="AM183" s="51"/>
      <c r="AN183" s="51">
        <v>45590</v>
      </c>
      <c r="AO183" s="52">
        <v>45590</v>
      </c>
      <c r="AR183" s="17" t="s">
        <v>262</v>
      </c>
      <c r="AS183" s="24"/>
      <c r="AT183" s="24"/>
      <c r="AU183" s="24"/>
      <c r="AV183" s="24"/>
      <c r="AW183" s="24">
        <v>1</v>
      </c>
      <c r="AX183" s="24">
        <v>1</v>
      </c>
    </row>
    <row r="184" spans="1:50" x14ac:dyDescent="0.25">
      <c r="A184" s="22"/>
      <c r="B184" s="9" t="s">
        <v>955</v>
      </c>
      <c r="C184" s="6">
        <v>262</v>
      </c>
      <c r="E184" s="22"/>
      <c r="F184" s="9" t="s">
        <v>956</v>
      </c>
      <c r="G184" s="6">
        <v>497.5</v>
      </c>
      <c r="I184" s="22"/>
      <c r="J184" s="9" t="s">
        <v>877</v>
      </c>
      <c r="K184" s="6">
        <v>3304.92</v>
      </c>
      <c r="M184" s="22"/>
      <c r="N184" s="9" t="s">
        <v>957</v>
      </c>
      <c r="O184" s="6">
        <v>1660.62</v>
      </c>
      <c r="Q184" s="22"/>
      <c r="R184" s="9" t="s">
        <v>87</v>
      </c>
      <c r="S184" s="6">
        <v>2646</v>
      </c>
      <c r="V184" t="s">
        <v>958</v>
      </c>
      <c r="W184" s="10">
        <v>4668.58</v>
      </c>
      <c r="Z184" s="10" t="s">
        <v>959</v>
      </c>
      <c r="AA184" s="10">
        <v>800</v>
      </c>
      <c r="AD184" s="43">
        <v>2006</v>
      </c>
      <c r="AE184">
        <v>31</v>
      </c>
      <c r="AF184" t="str">
        <f t="shared" si="14"/>
        <v>000176 UNION FENOSA DISTRIBUCION S.A.</v>
      </c>
      <c r="AG184">
        <f t="shared" si="15"/>
        <v>48711.82</v>
      </c>
      <c r="AI184" s="9" t="s">
        <v>268</v>
      </c>
      <c r="AJ184" s="50"/>
      <c r="AK184" s="51"/>
      <c r="AL184" s="51"/>
      <c r="AM184" s="51"/>
      <c r="AN184" s="51">
        <v>45375</v>
      </c>
      <c r="AO184" s="52">
        <v>45375</v>
      </c>
      <c r="AR184" s="17" t="s">
        <v>268</v>
      </c>
      <c r="AS184" s="24"/>
      <c r="AT184" s="24"/>
      <c r="AU184" s="24"/>
      <c r="AV184" s="24"/>
      <c r="AW184" s="24">
        <v>1</v>
      </c>
      <c r="AX184" s="24">
        <v>1</v>
      </c>
    </row>
    <row r="185" spans="1:50" x14ac:dyDescent="0.25">
      <c r="A185" s="22"/>
      <c r="B185" s="9" t="s">
        <v>960</v>
      </c>
      <c r="C185" s="6">
        <v>256.7</v>
      </c>
      <c r="E185" s="22"/>
      <c r="F185" s="9" t="s">
        <v>869</v>
      </c>
      <c r="G185" s="6">
        <v>466.64</v>
      </c>
      <c r="I185" s="22"/>
      <c r="J185" s="9" t="s">
        <v>768</v>
      </c>
      <c r="K185" s="6">
        <v>3000</v>
      </c>
      <c r="M185" s="22"/>
      <c r="N185" s="9" t="s">
        <v>961</v>
      </c>
      <c r="O185" s="6">
        <v>1620</v>
      </c>
      <c r="Q185" s="22"/>
      <c r="R185" s="9" t="s">
        <v>898</v>
      </c>
      <c r="S185" s="6">
        <v>2579.88</v>
      </c>
      <c r="V185" t="s">
        <v>24</v>
      </c>
      <c r="W185" s="10">
        <v>4126.82</v>
      </c>
      <c r="Z185" s="10" t="s">
        <v>962</v>
      </c>
      <c r="AA185" s="10">
        <v>800</v>
      </c>
      <c r="AD185" s="43">
        <v>2006</v>
      </c>
      <c r="AE185">
        <v>32</v>
      </c>
      <c r="AF185" t="str">
        <f t="shared" si="14"/>
        <v>000191 VODAFONE ESPAÑA, S</v>
      </c>
      <c r="AG185">
        <f t="shared" si="15"/>
        <v>48500</v>
      </c>
      <c r="AI185" s="9" t="s">
        <v>272</v>
      </c>
      <c r="AJ185" s="50"/>
      <c r="AK185" s="51"/>
      <c r="AL185" s="51"/>
      <c r="AM185" s="51"/>
      <c r="AN185" s="51">
        <v>44950</v>
      </c>
      <c r="AO185" s="52">
        <v>44950</v>
      </c>
      <c r="AR185" s="17" t="s">
        <v>272</v>
      </c>
      <c r="AS185" s="24"/>
      <c r="AT185" s="24"/>
      <c r="AU185" s="24"/>
      <c r="AV185" s="24"/>
      <c r="AW185" s="24">
        <v>1</v>
      </c>
      <c r="AX185" s="24">
        <v>1</v>
      </c>
    </row>
    <row r="186" spans="1:50" x14ac:dyDescent="0.25">
      <c r="A186" s="22"/>
      <c r="B186" s="9" t="s">
        <v>507</v>
      </c>
      <c r="C186" s="6">
        <v>249.38000000000102</v>
      </c>
      <c r="E186" s="22"/>
      <c r="F186" s="9" t="s">
        <v>963</v>
      </c>
      <c r="G186" s="6">
        <v>458.5</v>
      </c>
      <c r="I186" s="22"/>
      <c r="J186" s="9" t="s">
        <v>776</v>
      </c>
      <c r="K186" s="6">
        <v>2833</v>
      </c>
      <c r="M186" s="22"/>
      <c r="N186" s="9" t="s">
        <v>964</v>
      </c>
      <c r="O186" s="6">
        <v>1611.45</v>
      </c>
      <c r="Q186" s="22"/>
      <c r="R186" s="9" t="s">
        <v>965</v>
      </c>
      <c r="S186" s="6">
        <v>2531.5</v>
      </c>
      <c r="V186" t="s">
        <v>966</v>
      </c>
      <c r="W186" s="10">
        <v>4000</v>
      </c>
      <c r="Z186" s="10" t="s">
        <v>967</v>
      </c>
      <c r="AA186" s="10">
        <v>797.9</v>
      </c>
      <c r="AD186" s="43">
        <v>2006</v>
      </c>
      <c r="AE186">
        <v>33</v>
      </c>
      <c r="AF186" t="str">
        <f t="shared" si="14"/>
        <v>000337 ACEUVE</v>
      </c>
      <c r="AG186">
        <f t="shared" si="15"/>
        <v>47100</v>
      </c>
      <c r="AI186" s="9" t="s">
        <v>277</v>
      </c>
      <c r="AJ186" s="50"/>
      <c r="AK186" s="51"/>
      <c r="AL186" s="51"/>
      <c r="AM186" s="51"/>
      <c r="AN186" s="51">
        <v>42821.65</v>
      </c>
      <c r="AO186" s="52">
        <v>42821.65</v>
      </c>
      <c r="AR186" s="17" t="s">
        <v>277</v>
      </c>
      <c r="AS186" s="24"/>
      <c r="AT186" s="24"/>
      <c r="AU186" s="24"/>
      <c r="AV186" s="24"/>
      <c r="AW186" s="24">
        <v>1</v>
      </c>
      <c r="AX186" s="24">
        <v>1</v>
      </c>
    </row>
    <row r="187" spans="1:50" x14ac:dyDescent="0.25">
      <c r="A187" s="22"/>
      <c r="B187" s="9" t="s">
        <v>968</v>
      </c>
      <c r="C187" s="6">
        <v>246.38</v>
      </c>
      <c r="E187" s="22"/>
      <c r="F187" s="9" t="s">
        <v>434</v>
      </c>
      <c r="G187" s="6">
        <v>450.77</v>
      </c>
      <c r="I187" s="22"/>
      <c r="J187" s="9" t="s">
        <v>809</v>
      </c>
      <c r="K187" s="6">
        <v>2825</v>
      </c>
      <c r="M187" s="22"/>
      <c r="N187" s="9" t="s">
        <v>969</v>
      </c>
      <c r="O187" s="6">
        <v>1610</v>
      </c>
      <c r="Q187" s="22"/>
      <c r="R187" s="9" t="s">
        <v>922</v>
      </c>
      <c r="S187" s="6">
        <v>2507.6</v>
      </c>
      <c r="V187" t="s">
        <v>970</v>
      </c>
      <c r="W187" s="10">
        <v>3825.9500000000003</v>
      </c>
      <c r="Z187" s="10" t="s">
        <v>971</v>
      </c>
      <c r="AA187" s="10">
        <v>783.38999999999987</v>
      </c>
      <c r="AD187" s="43">
        <v>2006</v>
      </c>
      <c r="AE187">
        <v>34</v>
      </c>
      <c r="AF187" t="str">
        <f t="shared" si="14"/>
        <v>000402 ENERGIA INTEGRAL ANDINA</v>
      </c>
      <c r="AG187">
        <f t="shared" si="15"/>
        <v>46801.38</v>
      </c>
      <c r="AI187" s="9" t="s">
        <v>283</v>
      </c>
      <c r="AJ187" s="50"/>
      <c r="AK187" s="51"/>
      <c r="AL187" s="51"/>
      <c r="AM187" s="51"/>
      <c r="AN187" s="51">
        <v>41795</v>
      </c>
      <c r="AO187" s="52">
        <v>41795</v>
      </c>
      <c r="AR187" s="17" t="s">
        <v>283</v>
      </c>
      <c r="AS187" s="24"/>
      <c r="AT187" s="24"/>
      <c r="AU187" s="24"/>
      <c r="AV187" s="24"/>
      <c r="AW187" s="24">
        <v>1</v>
      </c>
      <c r="AX187" s="24">
        <v>1</v>
      </c>
    </row>
    <row r="188" spans="1:50" x14ac:dyDescent="0.25">
      <c r="A188" s="22"/>
      <c r="B188" s="9" t="s">
        <v>972</v>
      </c>
      <c r="C188" s="6">
        <v>237</v>
      </c>
      <c r="E188" s="22"/>
      <c r="F188" s="9" t="s">
        <v>973</v>
      </c>
      <c r="G188" s="6">
        <v>450</v>
      </c>
      <c r="I188" s="22"/>
      <c r="J188" s="9" t="s">
        <v>791</v>
      </c>
      <c r="K188" s="6">
        <v>2720</v>
      </c>
      <c r="M188" s="22"/>
      <c r="N188" s="9" t="s">
        <v>974</v>
      </c>
      <c r="O188" s="6">
        <v>1580.8</v>
      </c>
      <c r="Q188" s="22"/>
      <c r="R188" s="9" t="s">
        <v>884</v>
      </c>
      <c r="S188" s="6">
        <v>2383.69</v>
      </c>
      <c r="V188" t="s">
        <v>671</v>
      </c>
      <c r="W188" s="10">
        <v>3521.4700000000003</v>
      </c>
      <c r="Z188" s="10" t="s">
        <v>975</v>
      </c>
      <c r="AA188" s="10">
        <v>780</v>
      </c>
      <c r="AD188" s="43">
        <v>2006</v>
      </c>
      <c r="AE188">
        <v>35</v>
      </c>
      <c r="AF188" t="str">
        <f t="shared" si="14"/>
        <v>000744 DIFERENCIAL-ELECTR</v>
      </c>
      <c r="AG188">
        <f t="shared" si="15"/>
        <v>46710</v>
      </c>
      <c r="AI188" s="9" t="s">
        <v>300</v>
      </c>
      <c r="AJ188" s="50"/>
      <c r="AK188" s="51"/>
      <c r="AL188" s="51"/>
      <c r="AM188" s="51"/>
      <c r="AN188" s="51">
        <v>38093</v>
      </c>
      <c r="AO188" s="52">
        <v>38093</v>
      </c>
      <c r="AR188" s="17" t="s">
        <v>300</v>
      </c>
      <c r="AS188" s="24"/>
      <c r="AT188" s="24"/>
      <c r="AU188" s="24"/>
      <c r="AV188" s="24"/>
      <c r="AW188" s="24">
        <v>1</v>
      </c>
      <c r="AX188" s="24">
        <v>1</v>
      </c>
    </row>
    <row r="189" spans="1:50" x14ac:dyDescent="0.25">
      <c r="A189" s="22"/>
      <c r="B189" s="9" t="s">
        <v>976</v>
      </c>
      <c r="C189" s="6">
        <v>218.19</v>
      </c>
      <c r="E189" s="22"/>
      <c r="F189" s="9" t="s">
        <v>977</v>
      </c>
      <c r="G189" s="6">
        <v>440.4</v>
      </c>
      <c r="I189" s="22"/>
      <c r="J189" s="9" t="s">
        <v>833</v>
      </c>
      <c r="K189" s="6">
        <v>2460.3000000000002</v>
      </c>
      <c r="M189" s="22"/>
      <c r="N189" s="9" t="s">
        <v>978</v>
      </c>
      <c r="O189" s="6">
        <v>1550</v>
      </c>
      <c r="Q189" s="22"/>
      <c r="R189" s="9" t="s">
        <v>979</v>
      </c>
      <c r="S189" s="6">
        <v>2180</v>
      </c>
      <c r="V189" t="s">
        <v>980</v>
      </c>
      <c r="W189" s="10">
        <v>3457.1</v>
      </c>
      <c r="Z189" s="10" t="s">
        <v>981</v>
      </c>
      <c r="AA189" s="10">
        <v>760</v>
      </c>
      <c r="AD189" s="43">
        <v>2006</v>
      </c>
      <c r="AE189">
        <v>36</v>
      </c>
      <c r="AF189" t="str">
        <f t="shared" si="14"/>
        <v>000072 TECNESUR INGENIERO</v>
      </c>
      <c r="AG189">
        <f t="shared" si="15"/>
        <v>46264</v>
      </c>
      <c r="AI189" s="9" t="s">
        <v>307</v>
      </c>
      <c r="AJ189" s="50"/>
      <c r="AK189" s="51"/>
      <c r="AL189" s="51"/>
      <c r="AM189" s="51"/>
      <c r="AN189" s="51">
        <v>37486</v>
      </c>
      <c r="AO189" s="52">
        <v>37486</v>
      </c>
      <c r="AR189" s="17" t="s">
        <v>307</v>
      </c>
      <c r="AS189" s="24"/>
      <c r="AT189" s="24"/>
      <c r="AU189" s="24"/>
      <c r="AV189" s="24"/>
      <c r="AW189" s="24">
        <v>1</v>
      </c>
      <c r="AX189" s="24">
        <v>1</v>
      </c>
    </row>
    <row r="190" spans="1:50" x14ac:dyDescent="0.25">
      <c r="A190" s="22"/>
      <c r="B190" s="9" t="s">
        <v>982</v>
      </c>
      <c r="C190" s="6">
        <v>218.19</v>
      </c>
      <c r="E190" s="22"/>
      <c r="F190" s="9" t="s">
        <v>983</v>
      </c>
      <c r="G190" s="6">
        <v>425.4</v>
      </c>
      <c r="I190" s="22"/>
      <c r="J190" s="9" t="s">
        <v>898</v>
      </c>
      <c r="K190" s="6">
        <v>2413.3000000000002</v>
      </c>
      <c r="M190" s="22"/>
      <c r="N190" s="9" t="s">
        <v>826</v>
      </c>
      <c r="O190" s="6">
        <v>1502.6</v>
      </c>
      <c r="Q190" s="22"/>
      <c r="R190" s="9" t="s">
        <v>49</v>
      </c>
      <c r="S190" s="6">
        <v>2145</v>
      </c>
      <c r="V190" t="s">
        <v>984</v>
      </c>
      <c r="W190" s="10">
        <v>3421.4900000000002</v>
      </c>
      <c r="Z190" s="10" t="s">
        <v>985</v>
      </c>
      <c r="AA190" s="10">
        <v>758.91</v>
      </c>
      <c r="AD190" s="43">
        <v>2006</v>
      </c>
      <c r="AE190">
        <v>37</v>
      </c>
      <c r="AF190" t="str">
        <f t="shared" si="14"/>
        <v>000295 ELMOIN S.A.</v>
      </c>
      <c r="AG190">
        <f t="shared" si="15"/>
        <v>45735</v>
      </c>
      <c r="AI190" s="9" t="s">
        <v>312</v>
      </c>
      <c r="AJ190" s="50"/>
      <c r="AK190" s="51"/>
      <c r="AL190" s="51"/>
      <c r="AM190" s="51"/>
      <c r="AN190" s="51">
        <v>36405</v>
      </c>
      <c r="AO190" s="52">
        <v>36405</v>
      </c>
      <c r="AR190" s="17" t="s">
        <v>312</v>
      </c>
      <c r="AS190" s="24"/>
      <c r="AT190" s="24"/>
      <c r="AU190" s="24"/>
      <c r="AV190" s="24"/>
      <c r="AW190" s="24">
        <v>1</v>
      </c>
      <c r="AX190" s="24">
        <v>1</v>
      </c>
    </row>
    <row r="191" spans="1:50" x14ac:dyDescent="0.25">
      <c r="A191" s="22"/>
      <c r="B191" s="9" t="s">
        <v>986</v>
      </c>
      <c r="C191" s="6">
        <v>218.19</v>
      </c>
      <c r="E191" s="22"/>
      <c r="F191" s="9" t="s">
        <v>987</v>
      </c>
      <c r="G191" s="6">
        <v>411</v>
      </c>
      <c r="I191" s="22"/>
      <c r="J191" s="9" t="s">
        <v>865</v>
      </c>
      <c r="K191" s="6">
        <v>2299.04</v>
      </c>
      <c r="M191" s="22"/>
      <c r="N191" s="9" t="s">
        <v>75</v>
      </c>
      <c r="O191" s="6">
        <v>1468</v>
      </c>
      <c r="Q191" s="22"/>
      <c r="R191" s="9" t="s">
        <v>988</v>
      </c>
      <c r="S191" s="6">
        <v>2116.4</v>
      </c>
      <c r="V191" t="s">
        <v>989</v>
      </c>
      <c r="W191" s="10">
        <v>3396.15</v>
      </c>
      <c r="Z191" s="10" t="s">
        <v>990</v>
      </c>
      <c r="AA191" s="10">
        <v>758.27</v>
      </c>
      <c r="AD191" s="43">
        <v>2006</v>
      </c>
      <c r="AE191">
        <v>38</v>
      </c>
      <c r="AF191" t="str">
        <f t="shared" si="14"/>
        <v>000591 KAIRSA, SGS</v>
      </c>
      <c r="AG191">
        <f t="shared" si="15"/>
        <v>45504</v>
      </c>
      <c r="AI191" s="9" t="s">
        <v>317</v>
      </c>
      <c r="AJ191" s="50"/>
      <c r="AK191" s="51"/>
      <c r="AL191" s="51"/>
      <c r="AM191" s="51"/>
      <c r="AN191" s="51">
        <v>35740</v>
      </c>
      <c r="AO191" s="52">
        <v>35740</v>
      </c>
      <c r="AR191" s="17" t="s">
        <v>317</v>
      </c>
      <c r="AS191" s="24"/>
      <c r="AT191" s="24"/>
      <c r="AU191" s="24"/>
      <c r="AV191" s="24"/>
      <c r="AW191" s="24">
        <v>1</v>
      </c>
      <c r="AX191" s="24">
        <v>1</v>
      </c>
    </row>
    <row r="192" spans="1:50" x14ac:dyDescent="0.25">
      <c r="A192" s="22"/>
      <c r="B192" s="9" t="s">
        <v>991</v>
      </c>
      <c r="C192" s="6">
        <v>218.19</v>
      </c>
      <c r="E192" s="22"/>
      <c r="F192" s="9" t="s">
        <v>992</v>
      </c>
      <c r="G192" s="6">
        <v>387.2</v>
      </c>
      <c r="I192" s="22"/>
      <c r="J192" s="9" t="s">
        <v>282</v>
      </c>
      <c r="K192" s="6">
        <v>1808</v>
      </c>
      <c r="M192" s="22"/>
      <c r="N192" s="9" t="s">
        <v>948</v>
      </c>
      <c r="O192" s="6">
        <v>1455.19</v>
      </c>
      <c r="Q192" s="22"/>
      <c r="R192" s="9" t="s">
        <v>847</v>
      </c>
      <c r="S192" s="6">
        <v>2039.94</v>
      </c>
      <c r="V192" t="s">
        <v>993</v>
      </c>
      <c r="W192" s="10">
        <v>3384</v>
      </c>
      <c r="Z192" s="10" t="s">
        <v>994</v>
      </c>
      <c r="AA192" s="10">
        <v>713.52</v>
      </c>
      <c r="AD192" s="43">
        <v>2006</v>
      </c>
      <c r="AE192">
        <v>39</v>
      </c>
      <c r="AF192" t="str">
        <f t="shared" si="14"/>
        <v>000537 ELECTROMONTAJES VALENCIANO</v>
      </c>
      <c r="AG192">
        <f t="shared" si="15"/>
        <v>43372.800000000003</v>
      </c>
      <c r="AI192" s="9" t="s">
        <v>323</v>
      </c>
      <c r="AJ192" s="50"/>
      <c r="AK192" s="51"/>
      <c r="AL192" s="51"/>
      <c r="AM192" s="51"/>
      <c r="AN192" s="51">
        <v>34800</v>
      </c>
      <c r="AO192" s="52">
        <v>34800</v>
      </c>
      <c r="AR192" s="17" t="s">
        <v>323</v>
      </c>
      <c r="AS192" s="24"/>
      <c r="AT192" s="24"/>
      <c r="AU192" s="24"/>
      <c r="AV192" s="24"/>
      <c r="AW192" s="24">
        <v>1</v>
      </c>
      <c r="AX192" s="24">
        <v>1</v>
      </c>
    </row>
    <row r="193" spans="1:50" x14ac:dyDescent="0.25">
      <c r="A193" s="22"/>
      <c r="B193" s="9" t="s">
        <v>995</v>
      </c>
      <c r="C193" s="6">
        <v>218.19</v>
      </c>
      <c r="E193" s="22"/>
      <c r="F193" s="9" t="s">
        <v>461</v>
      </c>
      <c r="G193" s="6">
        <v>365.15</v>
      </c>
      <c r="I193" s="22"/>
      <c r="J193" s="9" t="s">
        <v>996</v>
      </c>
      <c r="K193" s="6">
        <v>1803</v>
      </c>
      <c r="M193" s="22"/>
      <c r="N193" s="9" t="s">
        <v>997</v>
      </c>
      <c r="O193" s="6">
        <v>1445</v>
      </c>
      <c r="Q193" s="22"/>
      <c r="R193" s="9" t="s">
        <v>998</v>
      </c>
      <c r="S193" s="6">
        <v>2022.3</v>
      </c>
      <c r="V193" t="s">
        <v>999</v>
      </c>
      <c r="W193" s="10">
        <v>3283</v>
      </c>
      <c r="Z193" s="10" t="s">
        <v>1000</v>
      </c>
      <c r="AA193" s="10">
        <v>692.08</v>
      </c>
      <c r="AD193" s="43">
        <v>2006</v>
      </c>
      <c r="AE193">
        <v>40</v>
      </c>
      <c r="AF193" t="str">
        <f t="shared" si="14"/>
        <v>000906 INGETEC EUROPA, S.</v>
      </c>
      <c r="AG193">
        <f t="shared" si="15"/>
        <v>42934</v>
      </c>
      <c r="AI193" s="9" t="s">
        <v>320</v>
      </c>
      <c r="AJ193" s="50"/>
      <c r="AK193" s="51"/>
      <c r="AL193" s="51"/>
      <c r="AM193" s="51"/>
      <c r="AN193" s="51">
        <v>34783</v>
      </c>
      <c r="AO193" s="52">
        <v>34783</v>
      </c>
      <c r="AR193" s="17" t="s">
        <v>320</v>
      </c>
      <c r="AS193" s="24"/>
      <c r="AT193" s="24"/>
      <c r="AU193" s="24"/>
      <c r="AV193" s="24"/>
      <c r="AW193" s="24">
        <v>1</v>
      </c>
      <c r="AX193" s="24">
        <v>1</v>
      </c>
    </row>
    <row r="194" spans="1:50" x14ac:dyDescent="0.25">
      <c r="A194" s="22"/>
      <c r="B194" s="9" t="s">
        <v>1001</v>
      </c>
      <c r="C194" s="6">
        <v>218.19</v>
      </c>
      <c r="E194" s="22"/>
      <c r="F194" s="9" t="s">
        <v>922</v>
      </c>
      <c r="G194" s="6">
        <v>361.23</v>
      </c>
      <c r="I194" s="22"/>
      <c r="J194" s="9" t="s">
        <v>1002</v>
      </c>
      <c r="K194" s="6">
        <v>1803</v>
      </c>
      <c r="M194" s="22"/>
      <c r="N194" s="9" t="s">
        <v>189</v>
      </c>
      <c r="O194" s="6">
        <v>1425</v>
      </c>
      <c r="Q194" s="22"/>
      <c r="R194" s="9" t="s">
        <v>1003</v>
      </c>
      <c r="S194" s="6">
        <v>2011</v>
      </c>
      <c r="V194" t="s">
        <v>1004</v>
      </c>
      <c r="W194" s="10">
        <v>3135.92</v>
      </c>
      <c r="Z194" s="10" t="s">
        <v>1005</v>
      </c>
      <c r="AA194" s="10">
        <v>668.80000000000007</v>
      </c>
      <c r="AD194" s="43">
        <v>2006</v>
      </c>
      <c r="AE194">
        <v>41</v>
      </c>
      <c r="AF194" t="str">
        <f t="shared" si="14"/>
        <v>000940 BANCO POPULAR ESPA</v>
      </c>
      <c r="AG194">
        <f t="shared" si="15"/>
        <v>41068.17</v>
      </c>
      <c r="AI194" s="9" t="s">
        <v>332</v>
      </c>
      <c r="AJ194" s="50"/>
      <c r="AK194" s="51"/>
      <c r="AL194" s="51"/>
      <c r="AM194" s="51"/>
      <c r="AN194" s="51">
        <v>33107.17</v>
      </c>
      <c r="AO194" s="52">
        <v>33107.17</v>
      </c>
      <c r="AR194" s="17" t="s">
        <v>332</v>
      </c>
      <c r="AS194" s="24"/>
      <c r="AT194" s="24"/>
      <c r="AU194" s="24"/>
      <c r="AV194" s="24"/>
      <c r="AW194" s="24">
        <v>1</v>
      </c>
      <c r="AX194" s="24">
        <v>1</v>
      </c>
    </row>
    <row r="195" spans="1:50" x14ac:dyDescent="0.25">
      <c r="A195" s="22"/>
      <c r="B195" s="9" t="s">
        <v>1006</v>
      </c>
      <c r="C195" s="6">
        <v>197.7</v>
      </c>
      <c r="E195" s="22"/>
      <c r="F195" s="9" t="s">
        <v>884</v>
      </c>
      <c r="G195" s="6">
        <v>355.74</v>
      </c>
      <c r="I195" s="22"/>
      <c r="J195" s="9" t="s">
        <v>473</v>
      </c>
      <c r="K195" s="6">
        <v>1739.17</v>
      </c>
      <c r="M195" s="22"/>
      <c r="N195" s="9" t="s">
        <v>185</v>
      </c>
      <c r="O195" s="6">
        <v>1405.05</v>
      </c>
      <c r="Q195" s="22"/>
      <c r="R195" s="9" t="s">
        <v>938</v>
      </c>
      <c r="S195" s="6">
        <v>2000</v>
      </c>
      <c r="V195" t="s">
        <v>1007</v>
      </c>
      <c r="W195" s="10">
        <v>3135</v>
      </c>
      <c r="Z195" s="10" t="s">
        <v>431</v>
      </c>
      <c r="AA195" s="10">
        <v>668.58</v>
      </c>
      <c r="AD195" s="43">
        <v>2006</v>
      </c>
      <c r="AE195">
        <v>42</v>
      </c>
      <c r="AF195" t="str">
        <f t="shared" si="14"/>
        <v>000813 IMISA de Mantenimi</v>
      </c>
      <c r="AG195">
        <f t="shared" si="15"/>
        <v>40465</v>
      </c>
      <c r="AI195" s="9" t="s">
        <v>338</v>
      </c>
      <c r="AJ195" s="50"/>
      <c r="AK195" s="51"/>
      <c r="AL195" s="51"/>
      <c r="AM195" s="51"/>
      <c r="AN195" s="51">
        <v>32678.53</v>
      </c>
      <c r="AO195" s="52">
        <v>32678.53</v>
      </c>
      <c r="AR195" s="17" t="s">
        <v>338</v>
      </c>
      <c r="AS195" s="24"/>
      <c r="AT195" s="24"/>
      <c r="AU195" s="24"/>
      <c r="AV195" s="24"/>
      <c r="AW195" s="24">
        <v>1</v>
      </c>
      <c r="AX195" s="24">
        <v>1</v>
      </c>
    </row>
    <row r="196" spans="1:50" x14ac:dyDescent="0.25">
      <c r="A196" s="22"/>
      <c r="B196" s="9" t="s">
        <v>1008</v>
      </c>
      <c r="C196" s="6">
        <v>175.46</v>
      </c>
      <c r="E196" s="22"/>
      <c r="F196" s="9" t="s">
        <v>1009</v>
      </c>
      <c r="G196" s="6">
        <v>341.74</v>
      </c>
      <c r="I196" s="22"/>
      <c r="J196" s="9" t="s">
        <v>816</v>
      </c>
      <c r="K196" s="6">
        <v>1645</v>
      </c>
      <c r="M196" s="22"/>
      <c r="N196" s="9" t="s">
        <v>1010</v>
      </c>
      <c r="O196" s="6">
        <v>1359.5</v>
      </c>
      <c r="Q196" s="22"/>
      <c r="R196" s="9" t="s">
        <v>935</v>
      </c>
      <c r="S196" s="6">
        <v>1889.68</v>
      </c>
      <c r="V196" t="s">
        <v>1011</v>
      </c>
      <c r="W196" s="10">
        <v>3053.14</v>
      </c>
      <c r="Z196" s="10" t="s">
        <v>1012</v>
      </c>
      <c r="AA196" s="10">
        <v>660</v>
      </c>
      <c r="AD196" s="43">
        <v>2006</v>
      </c>
      <c r="AE196">
        <v>43</v>
      </c>
      <c r="AF196" t="str">
        <f t="shared" si="14"/>
        <v>000943 COMERCIAL DE HOSTELERIA INVERS</v>
      </c>
      <c r="AG196">
        <f t="shared" si="15"/>
        <v>38700</v>
      </c>
      <c r="AI196" s="9" t="s">
        <v>341</v>
      </c>
      <c r="AJ196" s="50"/>
      <c r="AK196" s="51"/>
      <c r="AL196" s="51"/>
      <c r="AM196" s="51"/>
      <c r="AN196" s="51">
        <v>32400</v>
      </c>
      <c r="AO196" s="52">
        <v>32400</v>
      </c>
      <c r="AR196" s="17" t="s">
        <v>341</v>
      </c>
      <c r="AS196" s="24"/>
      <c r="AT196" s="24"/>
      <c r="AU196" s="24"/>
      <c r="AV196" s="24"/>
      <c r="AW196" s="24">
        <v>1</v>
      </c>
      <c r="AX196" s="24">
        <v>1</v>
      </c>
    </row>
    <row r="197" spans="1:50" x14ac:dyDescent="0.25">
      <c r="A197" s="22"/>
      <c r="B197" s="9" t="s">
        <v>1013</v>
      </c>
      <c r="C197" s="6">
        <v>160</v>
      </c>
      <c r="E197" s="22"/>
      <c r="F197" s="9" t="s">
        <v>1014</v>
      </c>
      <c r="G197" s="6">
        <v>335</v>
      </c>
      <c r="I197" s="22"/>
      <c r="J197" s="9" t="s">
        <v>1015</v>
      </c>
      <c r="K197" s="6">
        <v>1625</v>
      </c>
      <c r="M197" s="22"/>
      <c r="N197" s="9" t="s">
        <v>1016</v>
      </c>
      <c r="O197" s="6">
        <v>1340</v>
      </c>
      <c r="Q197" s="22"/>
      <c r="R197" s="9" t="s">
        <v>383</v>
      </c>
      <c r="S197" s="6">
        <v>1860.46</v>
      </c>
      <c r="V197" t="s">
        <v>1017</v>
      </c>
      <c r="W197" s="10">
        <v>2956.3199999999997</v>
      </c>
      <c r="Z197" s="10" t="s">
        <v>1018</v>
      </c>
      <c r="AA197" s="10">
        <v>654.9</v>
      </c>
      <c r="AD197" s="43">
        <v>2006</v>
      </c>
      <c r="AE197">
        <v>44</v>
      </c>
      <c r="AF197" t="str">
        <f t="shared" si="14"/>
        <v xml:space="preserve">000355 SAMPOL INGENIERIA </v>
      </c>
      <c r="AG197">
        <f t="shared" si="15"/>
        <v>35000</v>
      </c>
      <c r="AI197" s="9" t="s">
        <v>346</v>
      </c>
      <c r="AJ197" s="50"/>
      <c r="AK197" s="51"/>
      <c r="AL197" s="51"/>
      <c r="AM197" s="51"/>
      <c r="AN197" s="51">
        <v>31900</v>
      </c>
      <c r="AO197" s="52">
        <v>31900</v>
      </c>
      <c r="AR197" s="17" t="s">
        <v>346</v>
      </c>
      <c r="AS197" s="24"/>
      <c r="AT197" s="24"/>
      <c r="AU197" s="24"/>
      <c r="AV197" s="24"/>
      <c r="AW197" s="24">
        <v>1</v>
      </c>
      <c r="AX197" s="24">
        <v>1</v>
      </c>
    </row>
    <row r="198" spans="1:50" x14ac:dyDescent="0.25">
      <c r="A198" s="22"/>
      <c r="B198" s="9" t="s">
        <v>1019</v>
      </c>
      <c r="C198" s="6">
        <v>157.08000000000001</v>
      </c>
      <c r="E198" s="22"/>
      <c r="F198" s="9" t="s">
        <v>1020</v>
      </c>
      <c r="G198" s="6">
        <v>330.67</v>
      </c>
      <c r="I198" s="22"/>
      <c r="J198" s="9" t="s">
        <v>1021</v>
      </c>
      <c r="K198" s="6">
        <v>1513</v>
      </c>
      <c r="M198" s="22"/>
      <c r="N198" s="9" t="s">
        <v>1001</v>
      </c>
      <c r="O198" s="6">
        <v>1326.3</v>
      </c>
      <c r="Q198" s="22"/>
      <c r="R198" s="9" t="s">
        <v>731</v>
      </c>
      <c r="S198" s="6">
        <v>1767.58</v>
      </c>
      <c r="V198" t="s">
        <v>1022</v>
      </c>
      <c r="W198" s="10">
        <v>2878.73</v>
      </c>
      <c r="Z198" s="10" t="s">
        <v>1023</v>
      </c>
      <c r="AA198" s="10">
        <v>635</v>
      </c>
      <c r="AD198" s="43">
        <v>2006</v>
      </c>
      <c r="AE198">
        <v>45</v>
      </c>
      <c r="AF198" t="str">
        <f t="shared" si="14"/>
        <v>000414 EUROMATEL, LDA.</v>
      </c>
      <c r="AG198">
        <f t="shared" si="15"/>
        <v>33817.4</v>
      </c>
      <c r="AI198" s="9" t="s">
        <v>351</v>
      </c>
      <c r="AJ198" s="50"/>
      <c r="AK198" s="51"/>
      <c r="AL198" s="51"/>
      <c r="AM198" s="51"/>
      <c r="AN198" s="51">
        <v>31520</v>
      </c>
      <c r="AO198" s="52">
        <v>31520</v>
      </c>
      <c r="AR198" s="17" t="s">
        <v>351</v>
      </c>
      <c r="AS198" s="24"/>
      <c r="AT198" s="24"/>
      <c r="AU198" s="24"/>
      <c r="AV198" s="24"/>
      <c r="AW198" s="24">
        <v>1</v>
      </c>
      <c r="AX198" s="24">
        <v>1</v>
      </c>
    </row>
    <row r="199" spans="1:50" x14ac:dyDescent="0.25">
      <c r="A199" s="22"/>
      <c r="B199" s="9" t="s">
        <v>1024</v>
      </c>
      <c r="C199" s="6">
        <v>156.11000000000001</v>
      </c>
      <c r="E199" s="22"/>
      <c r="F199" s="9" t="s">
        <v>1025</v>
      </c>
      <c r="G199" s="6">
        <v>300</v>
      </c>
      <c r="I199" s="22"/>
      <c r="J199" s="9" t="s">
        <v>1026</v>
      </c>
      <c r="K199" s="6">
        <v>1502.89</v>
      </c>
      <c r="M199" s="22"/>
      <c r="N199" s="9" t="s">
        <v>239</v>
      </c>
      <c r="O199" s="6">
        <v>1248</v>
      </c>
      <c r="Q199" s="22"/>
      <c r="R199" s="9" t="s">
        <v>1027</v>
      </c>
      <c r="S199" s="6">
        <v>1758</v>
      </c>
      <c r="V199" t="s">
        <v>1028</v>
      </c>
      <c r="W199" s="10">
        <v>2875.35</v>
      </c>
      <c r="Z199" s="10" t="s">
        <v>1029</v>
      </c>
      <c r="AA199" s="10">
        <v>628</v>
      </c>
      <c r="AD199" s="43">
        <v>2006</v>
      </c>
      <c r="AE199">
        <v>46</v>
      </c>
      <c r="AF199" t="str">
        <f t="shared" si="14"/>
        <v>000075 MONCOBRA-INST. Y M</v>
      </c>
      <c r="AG199">
        <f t="shared" si="15"/>
        <v>33800</v>
      </c>
      <c r="AI199" s="9" t="s">
        <v>375</v>
      </c>
      <c r="AJ199" s="50"/>
      <c r="AK199" s="51"/>
      <c r="AL199" s="51"/>
      <c r="AM199" s="51"/>
      <c r="AN199" s="51">
        <v>30480.880000000001</v>
      </c>
      <c r="AO199" s="52">
        <v>30480.880000000001</v>
      </c>
      <c r="AR199" s="17" t="s">
        <v>375</v>
      </c>
      <c r="AS199" s="24"/>
      <c r="AT199" s="24"/>
      <c r="AU199" s="24"/>
      <c r="AV199" s="24"/>
      <c r="AW199" s="24">
        <v>1</v>
      </c>
      <c r="AX199" s="24">
        <v>1</v>
      </c>
    </row>
    <row r="200" spans="1:50" ht="13.8" thickBot="1" x14ac:dyDescent="0.3">
      <c r="A200" s="22"/>
      <c r="B200" s="9" t="s">
        <v>901</v>
      </c>
      <c r="C200" s="6">
        <v>144.24</v>
      </c>
      <c r="E200" s="22"/>
      <c r="F200" s="9" t="s">
        <v>1030</v>
      </c>
      <c r="G200" s="6">
        <v>298.98</v>
      </c>
      <c r="I200" s="22"/>
      <c r="J200" s="9" t="s">
        <v>1031</v>
      </c>
      <c r="K200" s="6">
        <v>1500</v>
      </c>
      <c r="M200" s="22"/>
      <c r="N200" s="9" t="s">
        <v>188</v>
      </c>
      <c r="O200" s="6">
        <v>1193</v>
      </c>
      <c r="Q200" s="22"/>
      <c r="R200" s="9" t="s">
        <v>961</v>
      </c>
      <c r="S200" s="6">
        <v>1663.74</v>
      </c>
      <c r="V200" t="s">
        <v>681</v>
      </c>
      <c r="W200" s="10">
        <v>2868.98</v>
      </c>
      <c r="Z200" s="10" t="s">
        <v>1032</v>
      </c>
      <c r="AA200" s="10">
        <v>622.05999999999995</v>
      </c>
      <c r="AD200" s="43">
        <v>2006</v>
      </c>
      <c r="AE200">
        <v>47</v>
      </c>
      <c r="AF200" t="str">
        <f t="shared" si="14"/>
        <v>000899 INSTALACIONES ELECTRICAS DE ME</v>
      </c>
      <c r="AG200">
        <f t="shared" si="15"/>
        <v>32860</v>
      </c>
      <c r="AI200" s="3" t="s">
        <v>25</v>
      </c>
      <c r="AJ200" s="44">
        <v>3646864.9700000011</v>
      </c>
      <c r="AK200" s="45">
        <v>3636115.11</v>
      </c>
      <c r="AL200" s="45">
        <v>5175421.99</v>
      </c>
      <c r="AM200" s="45">
        <v>5954631.1599999983</v>
      </c>
      <c r="AN200" s="45">
        <v>6217227.7999999998</v>
      </c>
      <c r="AO200" s="46">
        <v>24630261.029999997</v>
      </c>
      <c r="AR200" s="20" t="s">
        <v>25</v>
      </c>
      <c r="AS200" s="53">
        <v>42</v>
      </c>
      <c r="AT200" s="53">
        <v>49</v>
      </c>
      <c r="AU200" s="53">
        <v>61</v>
      </c>
      <c r="AV200" s="53">
        <v>65</v>
      </c>
      <c r="AW200" s="53">
        <v>66</v>
      </c>
      <c r="AX200" s="53">
        <v>283</v>
      </c>
    </row>
    <row r="201" spans="1:50" x14ac:dyDescent="0.25">
      <c r="A201" s="22"/>
      <c r="B201" s="9" t="s">
        <v>1033</v>
      </c>
      <c r="C201" s="6">
        <v>119</v>
      </c>
      <c r="E201" s="22"/>
      <c r="F201" s="9" t="s">
        <v>397</v>
      </c>
      <c r="G201" s="6">
        <v>298</v>
      </c>
      <c r="I201" s="22"/>
      <c r="J201" s="9" t="s">
        <v>235</v>
      </c>
      <c r="K201" s="6">
        <v>1480</v>
      </c>
      <c r="M201" s="22"/>
      <c r="N201" s="9" t="s">
        <v>1034</v>
      </c>
      <c r="O201" s="6">
        <v>1125.5999999999999</v>
      </c>
      <c r="Q201" s="22"/>
      <c r="R201" s="9" t="s">
        <v>1035</v>
      </c>
      <c r="S201" s="6">
        <v>1657</v>
      </c>
      <c r="V201" t="s">
        <v>1036</v>
      </c>
      <c r="W201" s="10">
        <v>2821.93</v>
      </c>
      <c r="Z201" s="10" t="s">
        <v>1037</v>
      </c>
      <c r="AA201" s="10">
        <v>600</v>
      </c>
      <c r="AD201" s="43">
        <v>2006</v>
      </c>
      <c r="AE201">
        <v>48</v>
      </c>
      <c r="AF201" t="str">
        <f t="shared" si="14"/>
        <v>000721 SUMELEC RIOJA, S.L</v>
      </c>
      <c r="AG201">
        <f t="shared" si="15"/>
        <v>32190.1</v>
      </c>
    </row>
    <row r="202" spans="1:50" x14ac:dyDescent="0.25">
      <c r="A202" s="22"/>
      <c r="B202" s="9" t="s">
        <v>1038</v>
      </c>
      <c r="C202" s="6">
        <v>105.18</v>
      </c>
      <c r="E202" s="22"/>
      <c r="F202" s="9" t="s">
        <v>1039</v>
      </c>
      <c r="G202" s="6">
        <v>287.85000000000002</v>
      </c>
      <c r="I202" s="22"/>
      <c r="J202" s="9" t="s">
        <v>310</v>
      </c>
      <c r="K202" s="6">
        <v>1400</v>
      </c>
      <c r="M202" s="22"/>
      <c r="N202" s="9" t="s">
        <v>1040</v>
      </c>
      <c r="O202" s="6">
        <v>1124.48</v>
      </c>
      <c r="Q202" s="22"/>
      <c r="R202" s="9" t="s">
        <v>969</v>
      </c>
      <c r="S202" s="6">
        <v>1653.5</v>
      </c>
      <c r="V202" t="s">
        <v>1041</v>
      </c>
      <c r="W202" s="10">
        <v>2800</v>
      </c>
      <c r="Z202" s="10" t="s">
        <v>1042</v>
      </c>
      <c r="AA202" s="10">
        <v>600</v>
      </c>
      <c r="AD202" s="43">
        <v>2006</v>
      </c>
      <c r="AE202">
        <v>49</v>
      </c>
      <c r="AF202" t="str">
        <f t="shared" si="14"/>
        <v>000883 WORESMAR ELECTRIC,</v>
      </c>
      <c r="AG202">
        <f t="shared" si="15"/>
        <v>30675</v>
      </c>
    </row>
    <row r="203" spans="1:50" x14ac:dyDescent="0.25">
      <c r="A203" s="22"/>
      <c r="B203" s="9" t="s">
        <v>1043</v>
      </c>
      <c r="C203" s="6">
        <v>78</v>
      </c>
      <c r="E203" s="22"/>
      <c r="F203" s="9" t="s">
        <v>1044</v>
      </c>
      <c r="G203" s="6">
        <v>267.63</v>
      </c>
      <c r="I203" s="22"/>
      <c r="J203" s="9" t="s">
        <v>731</v>
      </c>
      <c r="K203" s="6">
        <v>1395.59</v>
      </c>
      <c r="M203" s="22"/>
      <c r="N203" s="9" t="s">
        <v>1045</v>
      </c>
      <c r="O203" s="6">
        <v>1115</v>
      </c>
      <c r="Q203" s="22"/>
      <c r="R203" s="9" t="s">
        <v>1046</v>
      </c>
      <c r="S203" s="6">
        <v>1625</v>
      </c>
      <c r="V203" t="s">
        <v>905</v>
      </c>
      <c r="W203" s="10">
        <v>2673.44</v>
      </c>
      <c r="Z203" s="10" t="s">
        <v>1047</v>
      </c>
      <c r="AA203" s="10">
        <v>590</v>
      </c>
      <c r="AD203" s="43">
        <v>2006</v>
      </c>
      <c r="AE203">
        <v>50</v>
      </c>
      <c r="AF203" t="str">
        <f t="shared" si="14"/>
        <v>000957 COFME</v>
      </c>
      <c r="AG203">
        <f t="shared" si="15"/>
        <v>29749</v>
      </c>
    </row>
    <row r="204" spans="1:50" x14ac:dyDescent="0.25">
      <c r="A204" s="22"/>
      <c r="B204" s="9" t="s">
        <v>1048</v>
      </c>
      <c r="C204" s="6">
        <v>72.12</v>
      </c>
      <c r="E204" s="22"/>
      <c r="F204" s="9" t="s">
        <v>1001</v>
      </c>
      <c r="G204" s="6">
        <v>252.87</v>
      </c>
      <c r="I204" s="22"/>
      <c r="J204" s="9" t="s">
        <v>777</v>
      </c>
      <c r="K204" s="6">
        <v>1356</v>
      </c>
      <c r="M204" s="22"/>
      <c r="N204" s="9" t="s">
        <v>767</v>
      </c>
      <c r="O204" s="6">
        <v>1110.3</v>
      </c>
      <c r="Q204" s="22"/>
      <c r="R204" s="9" t="s">
        <v>974</v>
      </c>
      <c r="S204" s="6">
        <v>1618.55</v>
      </c>
      <c r="V204" t="s">
        <v>696</v>
      </c>
      <c r="W204" s="10">
        <v>2654.66</v>
      </c>
      <c r="Z204" s="10" t="s">
        <v>1049</v>
      </c>
      <c r="AA204" s="10">
        <v>555</v>
      </c>
      <c r="AD204" s="43">
        <v>2006</v>
      </c>
      <c r="AE204">
        <v>51</v>
      </c>
      <c r="AF204" t="str">
        <f t="shared" si="14"/>
        <v>000870 RESTAURANTE A PENELA</v>
      </c>
      <c r="AG204">
        <f t="shared" si="15"/>
        <v>29300</v>
      </c>
    </row>
    <row r="205" spans="1:50" x14ac:dyDescent="0.25">
      <c r="A205" s="22"/>
      <c r="B205" s="9" t="s">
        <v>1050</v>
      </c>
      <c r="C205" s="6">
        <v>66.06</v>
      </c>
      <c r="E205" s="22"/>
      <c r="F205" s="9" t="s">
        <v>1051</v>
      </c>
      <c r="G205" s="6">
        <v>228.77</v>
      </c>
      <c r="I205" s="22"/>
      <c r="J205" s="9" t="s">
        <v>1052</v>
      </c>
      <c r="K205" s="6">
        <v>1338.45</v>
      </c>
      <c r="M205" s="22"/>
      <c r="N205" s="9" t="s">
        <v>1053</v>
      </c>
      <c r="O205" s="6">
        <v>1075.7</v>
      </c>
      <c r="Q205" s="22"/>
      <c r="R205" s="9" t="s">
        <v>1054</v>
      </c>
      <c r="S205" s="6">
        <v>1548.82</v>
      </c>
      <c r="V205" t="s">
        <v>1055</v>
      </c>
      <c r="W205" s="10">
        <v>2650.6</v>
      </c>
      <c r="Z205" s="10" t="s">
        <v>1056</v>
      </c>
      <c r="AA205" s="10">
        <v>540</v>
      </c>
      <c r="AD205" s="43">
        <v>2006</v>
      </c>
      <c r="AE205">
        <v>52</v>
      </c>
      <c r="AF205" t="str">
        <f t="shared" si="14"/>
        <v>000923 ICFE GALICIA, S.L</v>
      </c>
      <c r="AG205">
        <f t="shared" si="15"/>
        <v>28000</v>
      </c>
    </row>
    <row r="206" spans="1:50" x14ac:dyDescent="0.25">
      <c r="A206" s="22"/>
      <c r="B206" s="9" t="s">
        <v>1057</v>
      </c>
      <c r="C206" s="6">
        <v>59.7</v>
      </c>
      <c r="E206" s="22"/>
      <c r="F206" s="9" t="s">
        <v>950</v>
      </c>
      <c r="G206" s="6">
        <v>225.43</v>
      </c>
      <c r="I206" s="22"/>
      <c r="J206" s="9" t="s">
        <v>524</v>
      </c>
      <c r="K206" s="6">
        <v>1335</v>
      </c>
      <c r="M206" s="22"/>
      <c r="N206" s="9" t="s">
        <v>956</v>
      </c>
      <c r="O206" s="6">
        <v>1029.74</v>
      </c>
      <c r="Q206" s="22"/>
      <c r="R206" s="9" t="s">
        <v>930</v>
      </c>
      <c r="S206" s="6">
        <v>1540</v>
      </c>
      <c r="V206" t="s">
        <v>1058</v>
      </c>
      <c r="W206" s="10">
        <v>2626.53</v>
      </c>
      <c r="Z206" s="10" t="s">
        <v>1059</v>
      </c>
      <c r="AA206" s="10">
        <v>535.25</v>
      </c>
      <c r="AD206" s="43">
        <v>2006</v>
      </c>
      <c r="AE206">
        <v>53</v>
      </c>
      <c r="AF206" t="str">
        <f t="shared" si="14"/>
        <v>000754 INSTALACIONES ELECTRICAS MARIﾑ</v>
      </c>
      <c r="AG206">
        <f t="shared" si="15"/>
        <v>27450</v>
      </c>
    </row>
    <row r="207" spans="1:50" x14ac:dyDescent="0.25">
      <c r="A207" s="22"/>
      <c r="B207" s="9" t="s">
        <v>1060</v>
      </c>
      <c r="C207" s="6">
        <v>51.96</v>
      </c>
      <c r="E207" s="22"/>
      <c r="F207" s="9" t="s">
        <v>808</v>
      </c>
      <c r="G207" s="6">
        <v>224.87</v>
      </c>
      <c r="I207" s="22"/>
      <c r="J207" s="9" t="s">
        <v>1061</v>
      </c>
      <c r="K207" s="6">
        <v>1259</v>
      </c>
      <c r="M207" s="22"/>
      <c r="N207" s="9" t="s">
        <v>1009</v>
      </c>
      <c r="O207" s="6">
        <v>1027.3499999999999</v>
      </c>
      <c r="Q207" s="22"/>
      <c r="R207" s="9" t="s">
        <v>939</v>
      </c>
      <c r="S207" s="6">
        <v>1494.2</v>
      </c>
      <c r="V207" t="s">
        <v>498</v>
      </c>
      <c r="W207" s="10">
        <v>2570.12</v>
      </c>
      <c r="Z207" s="10" t="s">
        <v>1062</v>
      </c>
      <c r="AA207" s="10">
        <v>500</v>
      </c>
      <c r="AD207" s="43">
        <v>2006</v>
      </c>
      <c r="AE207">
        <v>54</v>
      </c>
      <c r="AF207" t="str">
        <f t="shared" si="14"/>
        <v>000561 MIGUEL PASCUAL SOC</v>
      </c>
      <c r="AG207">
        <f t="shared" si="15"/>
        <v>27224.11</v>
      </c>
    </row>
    <row r="208" spans="1:50" x14ac:dyDescent="0.25">
      <c r="A208" s="22"/>
      <c r="B208" s="9" t="s">
        <v>1063</v>
      </c>
      <c r="C208" s="6">
        <v>51.72</v>
      </c>
      <c r="E208" s="22"/>
      <c r="F208" s="9" t="s">
        <v>986</v>
      </c>
      <c r="G208" s="6">
        <v>224.08</v>
      </c>
      <c r="I208" s="22"/>
      <c r="J208" s="9" t="s">
        <v>1064</v>
      </c>
      <c r="K208" s="6">
        <v>1251.52</v>
      </c>
      <c r="M208" s="22"/>
      <c r="N208" s="9" t="s">
        <v>791</v>
      </c>
      <c r="O208" s="6">
        <v>1013.53</v>
      </c>
      <c r="Q208" s="22"/>
      <c r="R208" s="9" t="s">
        <v>997</v>
      </c>
      <c r="S208" s="6">
        <v>1484</v>
      </c>
      <c r="V208" t="s">
        <v>1065</v>
      </c>
      <c r="W208" s="10">
        <v>2535</v>
      </c>
      <c r="Z208" s="10" t="s">
        <v>1066</v>
      </c>
      <c r="AA208" s="10">
        <v>469</v>
      </c>
      <c r="AD208" s="43">
        <v>2006</v>
      </c>
      <c r="AE208">
        <v>55</v>
      </c>
      <c r="AF208" t="str">
        <f t="shared" si="14"/>
        <v>000937 ROBESTEL, S.L</v>
      </c>
      <c r="AG208">
        <f t="shared" si="15"/>
        <v>26500</v>
      </c>
    </row>
    <row r="209" spans="1:33" x14ac:dyDescent="0.25">
      <c r="A209" s="22"/>
      <c r="B209" s="9" t="s">
        <v>1067</v>
      </c>
      <c r="C209" s="6">
        <v>50</v>
      </c>
      <c r="E209" s="22"/>
      <c r="F209" s="9" t="s">
        <v>991</v>
      </c>
      <c r="G209" s="6">
        <v>224.08</v>
      </c>
      <c r="I209" s="22"/>
      <c r="J209" s="9" t="s">
        <v>95</v>
      </c>
      <c r="K209" s="6">
        <v>1250</v>
      </c>
      <c r="M209" s="22"/>
      <c r="N209" s="9" t="s">
        <v>976</v>
      </c>
      <c r="O209" s="6">
        <v>1005.55</v>
      </c>
      <c r="Q209" s="22"/>
      <c r="R209" s="9" t="s">
        <v>1068</v>
      </c>
      <c r="S209" s="6">
        <v>1478.8</v>
      </c>
      <c r="V209" t="s">
        <v>1069</v>
      </c>
      <c r="W209" s="10">
        <v>2388.2400000000002</v>
      </c>
      <c r="Z209" s="10" t="s">
        <v>1070</v>
      </c>
      <c r="AA209" s="10">
        <v>456</v>
      </c>
      <c r="AD209" s="43">
        <v>2006</v>
      </c>
      <c r="AE209">
        <v>56</v>
      </c>
      <c r="AF209" t="str">
        <f t="shared" si="14"/>
        <v>000169 AUXINAVAL-PATOURO,</v>
      </c>
      <c r="AG209">
        <f t="shared" si="15"/>
        <v>25398.29</v>
      </c>
    </row>
    <row r="210" spans="1:33" x14ac:dyDescent="0.25">
      <c r="A210" s="22"/>
      <c r="B210" s="9" t="s">
        <v>877</v>
      </c>
      <c r="C210" s="6">
        <v>30.17</v>
      </c>
      <c r="E210" s="22"/>
      <c r="F210" s="9" t="s">
        <v>995</v>
      </c>
      <c r="G210" s="6">
        <v>224.08</v>
      </c>
      <c r="I210" s="22"/>
      <c r="J210" s="9" t="s">
        <v>1071</v>
      </c>
      <c r="K210" s="6">
        <v>1230.6500000000001</v>
      </c>
      <c r="M210" s="22"/>
      <c r="N210" s="9" t="s">
        <v>1072</v>
      </c>
      <c r="O210" s="6">
        <v>987.78</v>
      </c>
      <c r="Q210" s="22"/>
      <c r="R210" s="9" t="s">
        <v>692</v>
      </c>
      <c r="S210" s="6">
        <v>1469.44</v>
      </c>
      <c r="V210" t="s">
        <v>1073</v>
      </c>
      <c r="W210" s="10">
        <v>2373</v>
      </c>
      <c r="Z210" s="10" t="s">
        <v>1074</v>
      </c>
      <c r="AA210" s="10">
        <v>450</v>
      </c>
      <c r="AD210" s="43">
        <v>2006</v>
      </c>
      <c r="AE210">
        <v>57</v>
      </c>
      <c r="AF210" t="str">
        <f t="shared" si="14"/>
        <v>000900 PARADOR DE CERVERA</v>
      </c>
      <c r="AG210">
        <f t="shared" si="15"/>
        <v>25318.6</v>
      </c>
    </row>
    <row r="211" spans="1:33" x14ac:dyDescent="0.25">
      <c r="A211" s="22"/>
      <c r="B211" s="9" t="s">
        <v>1075</v>
      </c>
      <c r="C211" s="6">
        <v>19.21</v>
      </c>
      <c r="E211" s="22"/>
      <c r="F211" s="9" t="s">
        <v>943</v>
      </c>
      <c r="G211" s="6">
        <v>224.08</v>
      </c>
      <c r="I211" s="22"/>
      <c r="J211" s="9" t="s">
        <v>1076</v>
      </c>
      <c r="K211" s="6">
        <v>1226.22</v>
      </c>
      <c r="M211" s="22"/>
      <c r="N211" s="9" t="s">
        <v>1077</v>
      </c>
      <c r="O211" s="6">
        <v>960</v>
      </c>
      <c r="Q211" s="22"/>
      <c r="R211" s="9" t="s">
        <v>345</v>
      </c>
      <c r="S211" s="6">
        <v>1464.76</v>
      </c>
      <c r="V211" t="s">
        <v>737</v>
      </c>
      <c r="W211" s="10">
        <v>2300</v>
      </c>
      <c r="Z211" s="10" t="s">
        <v>1078</v>
      </c>
      <c r="AA211" s="10">
        <v>440</v>
      </c>
      <c r="AD211" s="43">
        <v>2006</v>
      </c>
      <c r="AE211">
        <v>58</v>
      </c>
      <c r="AF211" t="str">
        <f t="shared" si="14"/>
        <v>000261 UNION FENOSA GENERERACION</v>
      </c>
      <c r="AG211">
        <f t="shared" si="15"/>
        <v>25199</v>
      </c>
    </row>
    <row r="212" spans="1:33" x14ac:dyDescent="0.25">
      <c r="A212" s="22"/>
      <c r="B212" s="9" t="s">
        <v>594</v>
      </c>
      <c r="C212" s="6">
        <v>0</v>
      </c>
      <c r="E212" s="22"/>
      <c r="F212" s="9" t="s">
        <v>947</v>
      </c>
      <c r="G212" s="6">
        <v>224.08</v>
      </c>
      <c r="I212" s="22"/>
      <c r="J212" s="9" t="s">
        <v>978</v>
      </c>
      <c r="K212" s="6">
        <v>1090</v>
      </c>
      <c r="M212" s="22"/>
      <c r="N212" s="9" t="s">
        <v>776</v>
      </c>
      <c r="O212" s="6">
        <v>956.85</v>
      </c>
      <c r="Q212" s="22"/>
      <c r="R212" s="9" t="s">
        <v>594</v>
      </c>
      <c r="S212" s="6">
        <v>1463.48</v>
      </c>
      <c r="V212" t="s">
        <v>1079</v>
      </c>
      <c r="W212" s="10">
        <v>2300</v>
      </c>
      <c r="Z212" s="10" t="s">
        <v>1080</v>
      </c>
      <c r="AA212" s="10">
        <v>404.25</v>
      </c>
      <c r="AD212" s="43">
        <v>2006</v>
      </c>
      <c r="AE212">
        <v>59</v>
      </c>
      <c r="AF212" t="str">
        <f t="shared" si="14"/>
        <v xml:space="preserve">000944 MONTAJES CALAMAN, </v>
      </c>
      <c r="AG212">
        <f t="shared" si="15"/>
        <v>25188</v>
      </c>
    </row>
    <row r="213" spans="1:33" x14ac:dyDescent="0.25">
      <c r="A213" s="22"/>
      <c r="B213" s="9" t="s">
        <v>1081</v>
      </c>
      <c r="C213" s="6">
        <v>0</v>
      </c>
      <c r="E213" s="22"/>
      <c r="F213" s="9" t="s">
        <v>918</v>
      </c>
      <c r="G213" s="6">
        <v>224.08</v>
      </c>
      <c r="I213" s="22"/>
      <c r="J213" s="9" t="s">
        <v>1082</v>
      </c>
      <c r="K213" s="6">
        <v>987.79</v>
      </c>
      <c r="M213" s="22"/>
      <c r="N213" s="9" t="s">
        <v>1083</v>
      </c>
      <c r="O213" s="6">
        <v>947.2</v>
      </c>
      <c r="Q213" s="22"/>
      <c r="R213" s="9" t="s">
        <v>776</v>
      </c>
      <c r="S213" s="6">
        <v>1420</v>
      </c>
      <c r="V213" t="s">
        <v>567</v>
      </c>
      <c r="W213" s="10">
        <v>2224.21</v>
      </c>
      <c r="Z213" s="10" t="s">
        <v>1084</v>
      </c>
      <c r="AA213" s="10">
        <v>403.05</v>
      </c>
      <c r="AD213" s="43">
        <v>2006</v>
      </c>
      <c r="AE213">
        <v>60</v>
      </c>
      <c r="AF213" t="str">
        <f t="shared" si="14"/>
        <v>000030 ELECTRICIDAD FERSU</v>
      </c>
      <c r="AG213">
        <f t="shared" si="15"/>
        <v>25185</v>
      </c>
    </row>
    <row r="214" spans="1:33" x14ac:dyDescent="0.25">
      <c r="A214" s="22"/>
      <c r="B214" s="9" t="s">
        <v>1085</v>
      </c>
      <c r="C214" s="6">
        <v>-7868.16</v>
      </c>
      <c r="E214" s="22"/>
      <c r="F214" s="9" t="s">
        <v>864</v>
      </c>
      <c r="G214" s="6">
        <v>224.08</v>
      </c>
      <c r="I214" s="22"/>
      <c r="J214" s="9" t="s">
        <v>1086</v>
      </c>
      <c r="K214" s="6">
        <v>969.83</v>
      </c>
      <c r="M214" s="22"/>
      <c r="N214" s="9" t="s">
        <v>944</v>
      </c>
      <c r="O214" s="6">
        <v>942</v>
      </c>
      <c r="Q214" s="22"/>
      <c r="R214" s="9" t="s">
        <v>738</v>
      </c>
      <c r="S214" s="6">
        <v>1393.31</v>
      </c>
      <c r="V214" t="s">
        <v>1087</v>
      </c>
      <c r="W214" s="10">
        <v>2155.75</v>
      </c>
      <c r="Z214" s="10" t="s">
        <v>1088</v>
      </c>
      <c r="AA214" s="10">
        <v>390</v>
      </c>
      <c r="AD214" s="43">
        <v>2006</v>
      </c>
      <c r="AE214">
        <v>61</v>
      </c>
      <c r="AF214" t="str">
        <f t="shared" si="14"/>
        <v>000902 YULECTRIC, S.L.</v>
      </c>
      <c r="AG214">
        <f t="shared" si="15"/>
        <v>25000</v>
      </c>
    </row>
    <row r="215" spans="1:33" x14ac:dyDescent="0.25">
      <c r="C215" s="10">
        <f>SUM(C2:C214)</f>
        <v>4680875.9000000032</v>
      </c>
      <c r="E215" s="22"/>
      <c r="F215" s="9" t="s">
        <v>832</v>
      </c>
      <c r="G215" s="6">
        <v>224</v>
      </c>
      <c r="I215" s="22"/>
      <c r="J215" s="9" t="s">
        <v>1089</v>
      </c>
      <c r="K215" s="6">
        <v>943.89</v>
      </c>
      <c r="M215" s="22"/>
      <c r="N215" s="9" t="s">
        <v>1090</v>
      </c>
      <c r="O215" s="6">
        <v>940.49</v>
      </c>
      <c r="Q215" s="22"/>
      <c r="R215" s="9" t="s">
        <v>1091</v>
      </c>
      <c r="S215" s="6">
        <v>1260</v>
      </c>
      <c r="V215" t="s">
        <v>1092</v>
      </c>
      <c r="W215" s="10">
        <v>2129</v>
      </c>
      <c r="Z215" s="10" t="s">
        <v>1093</v>
      </c>
      <c r="AA215" s="10">
        <v>389.88</v>
      </c>
      <c r="AD215" s="43">
        <v>2006</v>
      </c>
      <c r="AE215">
        <v>62</v>
      </c>
      <c r="AF215" t="str">
        <f t="shared" si="14"/>
        <v>000980 E.M. CANARIAS, S.L</v>
      </c>
      <c r="AG215">
        <f t="shared" si="15"/>
        <v>24856</v>
      </c>
    </row>
    <row r="216" spans="1:33" x14ac:dyDescent="0.25">
      <c r="D216" s="10">
        <f>SUM(C2:C43)</f>
        <v>3646864.9699999997</v>
      </c>
      <c r="E216" s="22"/>
      <c r="F216" s="9" t="s">
        <v>982</v>
      </c>
      <c r="G216" s="6">
        <v>224</v>
      </c>
      <c r="I216" s="22"/>
      <c r="J216" s="9" t="s">
        <v>738</v>
      </c>
      <c r="K216" s="6">
        <v>939.22</v>
      </c>
      <c r="M216" s="22"/>
      <c r="N216" s="9" t="s">
        <v>234</v>
      </c>
      <c r="O216" s="6">
        <v>935</v>
      </c>
      <c r="Q216" s="22"/>
      <c r="R216" s="9" t="s">
        <v>1094</v>
      </c>
      <c r="S216" s="6">
        <v>1260</v>
      </c>
      <c r="V216" t="s">
        <v>1095</v>
      </c>
      <c r="W216" s="10">
        <v>2045.7900000000002</v>
      </c>
      <c r="Z216" s="10" t="s">
        <v>1096</v>
      </c>
      <c r="AA216" s="10">
        <v>382.54</v>
      </c>
      <c r="AD216" s="43">
        <v>2006</v>
      </c>
      <c r="AE216">
        <v>63</v>
      </c>
      <c r="AF216" t="str">
        <f t="shared" si="14"/>
        <v>000920 LEMIL, S.L</v>
      </c>
      <c r="AG216">
        <f t="shared" si="15"/>
        <v>24157.5</v>
      </c>
    </row>
    <row r="217" spans="1:33" x14ac:dyDescent="0.25">
      <c r="C217" t="s">
        <v>9</v>
      </c>
      <c r="D217" s="11">
        <f>D216/C215</f>
        <v>0.77909883703603366</v>
      </c>
      <c r="E217" s="22"/>
      <c r="F217" s="9" t="s">
        <v>880</v>
      </c>
      <c r="G217" s="6">
        <v>224</v>
      </c>
      <c r="I217" s="22"/>
      <c r="J217" s="9" t="s">
        <v>857</v>
      </c>
      <c r="K217" s="6">
        <v>900</v>
      </c>
      <c r="M217" s="22"/>
      <c r="N217" s="9" t="s">
        <v>1097</v>
      </c>
      <c r="O217" s="6">
        <v>877.52</v>
      </c>
      <c r="Q217" s="22"/>
      <c r="R217" s="9" t="s">
        <v>1098</v>
      </c>
      <c r="S217" s="6">
        <v>1235.32</v>
      </c>
      <c r="V217" t="s">
        <v>1099</v>
      </c>
      <c r="W217" s="10">
        <v>1996.04</v>
      </c>
      <c r="Z217" s="10" t="s">
        <v>1100</v>
      </c>
      <c r="AA217" s="10">
        <v>378.3</v>
      </c>
      <c r="AD217" s="43">
        <v>2006</v>
      </c>
      <c r="AE217">
        <v>64</v>
      </c>
      <c r="AF217" t="str">
        <f t="shared" si="14"/>
        <v>000973 AUXILIAR DE TECNOL</v>
      </c>
      <c r="AG217">
        <f t="shared" si="15"/>
        <v>23142</v>
      </c>
    </row>
    <row r="218" spans="1:33" x14ac:dyDescent="0.25">
      <c r="B218" t="s">
        <v>1101</v>
      </c>
      <c r="C218">
        <f>COUNT(C2:C214)</f>
        <v>213</v>
      </c>
      <c r="E218" s="22"/>
      <c r="F218" s="9" t="s">
        <v>1102</v>
      </c>
      <c r="G218" s="6">
        <v>197.8</v>
      </c>
      <c r="I218" s="22"/>
      <c r="J218" s="9" t="s">
        <v>1103</v>
      </c>
      <c r="K218" s="6">
        <v>900</v>
      </c>
      <c r="M218" s="22"/>
      <c r="N218" s="9" t="s">
        <v>1104</v>
      </c>
      <c r="O218" s="6">
        <v>872.1</v>
      </c>
      <c r="Q218" s="22"/>
      <c r="R218" s="9" t="s">
        <v>359</v>
      </c>
      <c r="S218" s="6">
        <v>1229.1099999999999</v>
      </c>
      <c r="V218" t="s">
        <v>1105</v>
      </c>
      <c r="W218" s="10">
        <v>1974</v>
      </c>
      <c r="Z218" s="10" t="s">
        <v>1106</v>
      </c>
      <c r="AA218" s="10">
        <v>370</v>
      </c>
      <c r="AD218" s="43">
        <v>2006</v>
      </c>
      <c r="AE218">
        <v>65</v>
      </c>
      <c r="AF218" t="str">
        <f t="shared" si="14"/>
        <v>000240 TECUNI, S.A.</v>
      </c>
      <c r="AG218">
        <f t="shared" si="15"/>
        <v>23000</v>
      </c>
    </row>
    <row r="219" spans="1:33" x14ac:dyDescent="0.25">
      <c r="E219" s="22"/>
      <c r="F219" s="9" t="s">
        <v>579</v>
      </c>
      <c r="G219" s="6">
        <v>166.9</v>
      </c>
      <c r="I219" s="22"/>
      <c r="J219" s="9" t="s">
        <v>880</v>
      </c>
      <c r="K219" s="6">
        <v>822.72</v>
      </c>
      <c r="M219" s="22"/>
      <c r="N219" s="9" t="s">
        <v>1107</v>
      </c>
      <c r="O219" s="6">
        <v>848.69</v>
      </c>
      <c r="Q219" s="22"/>
      <c r="R219" s="9" t="s">
        <v>350</v>
      </c>
      <c r="S219" s="6">
        <v>1227.77</v>
      </c>
      <c r="V219" t="s">
        <v>662</v>
      </c>
      <c r="W219" s="10">
        <v>1947.74</v>
      </c>
      <c r="Z219" s="10" t="s">
        <v>1108</v>
      </c>
      <c r="AA219" s="10">
        <v>354.88</v>
      </c>
      <c r="AD219" s="43">
        <v>2007</v>
      </c>
      <c r="AE219">
        <v>1</v>
      </c>
      <c r="AF219" t="str">
        <f>R2</f>
        <v>000912 POWER &amp; NETWORKS I</v>
      </c>
      <c r="AG219">
        <f>S2</f>
        <v>850397.92</v>
      </c>
    </row>
    <row r="220" spans="1:33" x14ac:dyDescent="0.25">
      <c r="E220" s="22"/>
      <c r="F220" s="9" t="s">
        <v>1050</v>
      </c>
      <c r="G220" s="6">
        <v>166.29</v>
      </c>
      <c r="I220" s="22"/>
      <c r="J220" s="9" t="s">
        <v>482</v>
      </c>
      <c r="K220" s="6">
        <v>822</v>
      </c>
      <c r="M220" s="22"/>
      <c r="N220" s="9" t="s">
        <v>1109</v>
      </c>
      <c r="O220" s="6">
        <v>840</v>
      </c>
      <c r="Q220" s="22"/>
      <c r="R220" s="9" t="s">
        <v>767</v>
      </c>
      <c r="S220" s="6">
        <v>1130.5999999999999</v>
      </c>
      <c r="V220" t="s">
        <v>1110</v>
      </c>
      <c r="W220" s="10">
        <v>1933.8</v>
      </c>
      <c r="Z220" s="10" t="s">
        <v>1111</v>
      </c>
      <c r="AA220" s="10">
        <v>343.51</v>
      </c>
      <c r="AD220" s="43">
        <v>2007</v>
      </c>
      <c r="AE220">
        <v>2</v>
      </c>
      <c r="AF220" t="str">
        <f t="shared" ref="AF220:AF273" si="16">R3</f>
        <v>000289 RED ELECTRICA DE ESPAÑA</v>
      </c>
      <c r="AG220">
        <f t="shared" ref="AG220:AG273" si="17">S3</f>
        <v>613491.43999999994</v>
      </c>
    </row>
    <row r="221" spans="1:33" x14ac:dyDescent="0.25">
      <c r="E221" s="22"/>
      <c r="F221" s="9" t="s">
        <v>1112</v>
      </c>
      <c r="G221" s="6">
        <v>166</v>
      </c>
      <c r="I221" s="22"/>
      <c r="J221" s="9" t="s">
        <v>1054</v>
      </c>
      <c r="K221" s="6">
        <v>815.82</v>
      </c>
      <c r="M221" s="22"/>
      <c r="N221" s="9" t="s">
        <v>1113</v>
      </c>
      <c r="O221" s="6">
        <v>805.4</v>
      </c>
      <c r="Q221" s="22"/>
      <c r="R221" s="9" t="s">
        <v>1114</v>
      </c>
      <c r="S221" s="6">
        <v>1101.5</v>
      </c>
      <c r="V221" t="s">
        <v>1115</v>
      </c>
      <c r="W221" s="10">
        <v>1828.32</v>
      </c>
      <c r="Z221" s="10" t="s">
        <v>1116</v>
      </c>
      <c r="AA221" s="10">
        <v>340</v>
      </c>
      <c r="AD221" s="43">
        <v>2007</v>
      </c>
      <c r="AE221">
        <v>3</v>
      </c>
      <c r="AF221" t="str">
        <f t="shared" si="16"/>
        <v>000795 ISTEM, S.L</v>
      </c>
      <c r="AG221">
        <f t="shared" si="17"/>
        <v>278300</v>
      </c>
    </row>
    <row r="222" spans="1:33" x14ac:dyDescent="0.25">
      <c r="E222" s="22"/>
      <c r="F222" s="9" t="s">
        <v>1117</v>
      </c>
      <c r="G222" s="6">
        <v>162.5</v>
      </c>
      <c r="I222" s="22"/>
      <c r="J222" s="9" t="s">
        <v>1044</v>
      </c>
      <c r="K222" s="6">
        <v>815</v>
      </c>
      <c r="M222" s="22"/>
      <c r="N222" s="9" t="s">
        <v>1118</v>
      </c>
      <c r="O222" s="6">
        <v>802.53</v>
      </c>
      <c r="Q222" s="22"/>
      <c r="R222" s="9" t="s">
        <v>184</v>
      </c>
      <c r="S222" s="6">
        <v>1100</v>
      </c>
      <c r="V222" t="s">
        <v>1119</v>
      </c>
      <c r="W222" s="10">
        <v>1827.28</v>
      </c>
      <c r="Z222" s="10" t="s">
        <v>1120</v>
      </c>
      <c r="AA222" s="10">
        <v>335</v>
      </c>
      <c r="AD222" s="43">
        <v>2007</v>
      </c>
      <c r="AE222">
        <v>4</v>
      </c>
      <c r="AF222" t="str">
        <f t="shared" si="16"/>
        <v>000530 MAROSAN, S.A.</v>
      </c>
      <c r="AG222">
        <f t="shared" si="17"/>
        <v>258825.16</v>
      </c>
    </row>
    <row r="223" spans="1:33" x14ac:dyDescent="0.25">
      <c r="E223" s="22"/>
      <c r="F223" s="9" t="s">
        <v>1024</v>
      </c>
      <c r="G223" s="6">
        <v>160.32</v>
      </c>
      <c r="I223" s="22"/>
      <c r="J223" s="9" t="s">
        <v>1121</v>
      </c>
      <c r="K223" s="6">
        <v>786.52</v>
      </c>
      <c r="M223" s="22"/>
      <c r="N223" s="9" t="s">
        <v>1122</v>
      </c>
      <c r="O223" s="6">
        <v>800</v>
      </c>
      <c r="Q223" s="22"/>
      <c r="R223" s="9" t="s">
        <v>1123</v>
      </c>
      <c r="S223" s="6">
        <v>1066</v>
      </c>
      <c r="V223" t="s">
        <v>1124</v>
      </c>
      <c r="W223" s="10">
        <v>1818.75</v>
      </c>
      <c r="Z223" s="10" t="s">
        <v>1125</v>
      </c>
      <c r="AA223" s="10">
        <v>330</v>
      </c>
      <c r="AD223" s="43">
        <v>2007</v>
      </c>
      <c r="AE223">
        <v>5</v>
      </c>
      <c r="AF223" t="str">
        <f t="shared" si="16"/>
        <v>001038 SOLUCIONES DE GEST</v>
      </c>
      <c r="AG223">
        <f t="shared" si="17"/>
        <v>182758</v>
      </c>
    </row>
    <row r="224" spans="1:33" x14ac:dyDescent="0.25">
      <c r="E224" s="22"/>
      <c r="F224" s="9" t="s">
        <v>657</v>
      </c>
      <c r="G224" s="6">
        <v>146.22</v>
      </c>
      <c r="I224" s="22"/>
      <c r="J224" s="9" t="s">
        <v>1122</v>
      </c>
      <c r="K224" s="6">
        <v>775</v>
      </c>
      <c r="M224" s="22"/>
      <c r="N224" s="9" t="s">
        <v>960</v>
      </c>
      <c r="O224" s="6">
        <v>762.9</v>
      </c>
      <c r="Q224" s="22"/>
      <c r="R224" s="9" t="s">
        <v>1126</v>
      </c>
      <c r="S224" s="6">
        <v>1060</v>
      </c>
      <c r="V224" t="s">
        <v>917</v>
      </c>
      <c r="W224" s="10">
        <v>1768.3</v>
      </c>
      <c r="Z224" s="10" t="s">
        <v>1127</v>
      </c>
      <c r="AA224" s="10">
        <v>320.82</v>
      </c>
      <c r="AD224" s="43">
        <v>2007</v>
      </c>
      <c r="AE224">
        <v>6</v>
      </c>
      <c r="AF224" t="str">
        <f t="shared" si="16"/>
        <v>000402 ENERGIA INTEGRAL ANDINA</v>
      </c>
      <c r="AG224">
        <f t="shared" si="17"/>
        <v>176766.16</v>
      </c>
    </row>
    <row r="225" spans="5:33" x14ac:dyDescent="0.25">
      <c r="E225" s="22"/>
      <c r="F225" s="9" t="s">
        <v>1128</v>
      </c>
      <c r="G225" s="6">
        <v>145</v>
      </c>
      <c r="I225" s="22"/>
      <c r="J225" s="9" t="s">
        <v>1129</v>
      </c>
      <c r="K225" s="6">
        <v>762.97</v>
      </c>
      <c r="M225" s="22"/>
      <c r="N225" s="9" t="s">
        <v>1130</v>
      </c>
      <c r="O225" s="6">
        <v>754.08</v>
      </c>
      <c r="Q225" s="22"/>
      <c r="R225" s="9" t="s">
        <v>605</v>
      </c>
      <c r="S225" s="6">
        <v>1045.6400000000001</v>
      </c>
      <c r="V225" t="s">
        <v>1131</v>
      </c>
      <c r="W225" s="10">
        <v>1761.06</v>
      </c>
      <c r="Z225" s="10" t="s">
        <v>1132</v>
      </c>
      <c r="AA225" s="10">
        <v>320.39999999999998</v>
      </c>
      <c r="AD225" s="43">
        <v>2007</v>
      </c>
      <c r="AE225">
        <v>7</v>
      </c>
      <c r="AF225" t="str">
        <f t="shared" si="16"/>
        <v>000957 COFME</v>
      </c>
      <c r="AG225">
        <f t="shared" si="17"/>
        <v>155227.25</v>
      </c>
    </row>
    <row r="226" spans="5:33" x14ac:dyDescent="0.25">
      <c r="E226" s="22"/>
      <c r="F226" s="9" t="s">
        <v>1008</v>
      </c>
      <c r="G226" s="6">
        <v>145</v>
      </c>
      <c r="I226" s="22"/>
      <c r="J226" s="9" t="s">
        <v>1133</v>
      </c>
      <c r="K226" s="6">
        <v>755</v>
      </c>
      <c r="M226" s="22"/>
      <c r="N226" s="9" t="s">
        <v>814</v>
      </c>
      <c r="O226" s="6">
        <v>740</v>
      </c>
      <c r="Q226" s="22"/>
      <c r="R226" s="9" t="s">
        <v>155</v>
      </c>
      <c r="S226" s="6">
        <v>1000</v>
      </c>
      <c r="V226" t="s">
        <v>1134</v>
      </c>
      <c r="W226" s="10">
        <v>1749.78</v>
      </c>
      <c r="Z226" s="10" t="s">
        <v>1135</v>
      </c>
      <c r="AA226" s="10">
        <v>305.35000000000002</v>
      </c>
      <c r="AD226" s="43">
        <v>2007</v>
      </c>
      <c r="AE226">
        <v>8</v>
      </c>
      <c r="AF226" t="str">
        <f t="shared" si="16"/>
        <v xml:space="preserve">000355 SAMPOL INGENIERIA </v>
      </c>
      <c r="AG226">
        <f t="shared" si="17"/>
        <v>149350.35999999999</v>
      </c>
    </row>
    <row r="227" spans="5:33" x14ac:dyDescent="0.25">
      <c r="E227" s="22"/>
      <c r="F227" s="9" t="s">
        <v>1136</v>
      </c>
      <c r="G227" s="6">
        <v>133.37</v>
      </c>
      <c r="I227" s="22"/>
      <c r="J227" s="9" t="s">
        <v>63</v>
      </c>
      <c r="K227" s="6">
        <v>750.6</v>
      </c>
      <c r="M227" s="22"/>
      <c r="N227" s="9" t="s">
        <v>1137</v>
      </c>
      <c r="O227" s="6">
        <v>735.53</v>
      </c>
      <c r="Q227" s="22"/>
      <c r="R227" s="9" t="s">
        <v>1138</v>
      </c>
      <c r="S227" s="6">
        <v>1000</v>
      </c>
      <c r="V227" t="s">
        <v>1139</v>
      </c>
      <c r="W227" s="10">
        <v>1733</v>
      </c>
      <c r="Z227" s="10" t="s">
        <v>1140</v>
      </c>
      <c r="AA227" s="10">
        <v>292.63</v>
      </c>
      <c r="AD227" s="43">
        <v>2007</v>
      </c>
      <c r="AE227">
        <v>9</v>
      </c>
      <c r="AF227" t="str">
        <f t="shared" si="16"/>
        <v>000997 TURNER VALLEY CORP</v>
      </c>
      <c r="AG227">
        <f t="shared" si="17"/>
        <v>140591</v>
      </c>
    </row>
    <row r="228" spans="5:33" x14ac:dyDescent="0.25">
      <c r="E228" s="22"/>
      <c r="F228" s="9" t="s">
        <v>1141</v>
      </c>
      <c r="G228" s="6">
        <v>129</v>
      </c>
      <c r="I228" s="22"/>
      <c r="J228" s="9" t="s">
        <v>1038</v>
      </c>
      <c r="K228" s="6">
        <v>727.86</v>
      </c>
      <c r="M228" s="22"/>
      <c r="N228" s="9" t="s">
        <v>915</v>
      </c>
      <c r="O228" s="6">
        <v>722.4</v>
      </c>
      <c r="Q228" s="22"/>
      <c r="R228" s="9" t="s">
        <v>1142</v>
      </c>
      <c r="S228" s="6">
        <v>1000</v>
      </c>
      <c r="V228" t="s">
        <v>868</v>
      </c>
      <c r="W228" s="10">
        <v>1730</v>
      </c>
      <c r="Z228" s="10" t="s">
        <v>1119</v>
      </c>
      <c r="AA228" s="10">
        <v>288.44</v>
      </c>
      <c r="AD228" s="43">
        <v>2007</v>
      </c>
      <c r="AE228">
        <v>10</v>
      </c>
      <c r="AF228" t="str">
        <f t="shared" si="16"/>
        <v>000743 SEI MONTAJES ELECT</v>
      </c>
      <c r="AG228">
        <f t="shared" si="17"/>
        <v>138500</v>
      </c>
    </row>
    <row r="229" spans="5:33" x14ac:dyDescent="0.25">
      <c r="E229" s="22"/>
      <c r="F229" s="9" t="s">
        <v>1143</v>
      </c>
      <c r="G229" s="6">
        <v>113.1</v>
      </c>
      <c r="I229" s="22"/>
      <c r="J229" s="9" t="s">
        <v>1040</v>
      </c>
      <c r="K229" s="6">
        <v>717.1</v>
      </c>
      <c r="M229" s="22"/>
      <c r="N229" s="9" t="s">
        <v>1144</v>
      </c>
      <c r="O229" s="6">
        <v>705</v>
      </c>
      <c r="Q229" s="22"/>
      <c r="R229" s="9" t="s">
        <v>948</v>
      </c>
      <c r="S229" s="6">
        <v>970.57</v>
      </c>
      <c r="V229" t="s">
        <v>1145</v>
      </c>
      <c r="W229" s="10">
        <v>1705</v>
      </c>
      <c r="Z229" s="10" t="s">
        <v>1146</v>
      </c>
      <c r="AA229" s="10">
        <v>283.92</v>
      </c>
      <c r="AD229" s="43">
        <v>2007</v>
      </c>
      <c r="AE229">
        <v>11</v>
      </c>
      <c r="AF229" t="str">
        <f t="shared" si="16"/>
        <v>000176 UNION FENOSA DISTRIBUCION S.A.</v>
      </c>
      <c r="AG229">
        <f t="shared" si="17"/>
        <v>138067.26</v>
      </c>
    </row>
    <row r="230" spans="5:33" x14ac:dyDescent="0.25">
      <c r="E230" s="22"/>
      <c r="F230" s="9" t="s">
        <v>1147</v>
      </c>
      <c r="G230" s="6">
        <v>107.08</v>
      </c>
      <c r="I230" s="22"/>
      <c r="J230" s="9" t="s">
        <v>814</v>
      </c>
      <c r="K230" s="6">
        <v>705</v>
      </c>
      <c r="M230" s="22"/>
      <c r="N230" s="9" t="s">
        <v>950</v>
      </c>
      <c r="O230" s="6">
        <v>700.05</v>
      </c>
      <c r="Q230" s="22"/>
      <c r="R230" s="9" t="s">
        <v>1077</v>
      </c>
      <c r="S230" s="6">
        <v>960</v>
      </c>
      <c r="V230" t="s">
        <v>1148</v>
      </c>
      <c r="W230" s="10">
        <v>1691</v>
      </c>
      <c r="Z230" s="10" t="s">
        <v>1149</v>
      </c>
      <c r="AA230" s="10">
        <v>280.73</v>
      </c>
      <c r="AD230" s="43">
        <v>2007</v>
      </c>
      <c r="AE230">
        <v>12</v>
      </c>
      <c r="AF230" t="str">
        <f t="shared" si="16"/>
        <v>001076 BBVA RENTING, S.A</v>
      </c>
      <c r="AG230">
        <f t="shared" si="17"/>
        <v>135210</v>
      </c>
    </row>
    <row r="231" spans="5:33" x14ac:dyDescent="0.25">
      <c r="E231" s="22"/>
      <c r="F231" s="9" t="s">
        <v>692</v>
      </c>
      <c r="G231" s="6">
        <v>96.72</v>
      </c>
      <c r="I231" s="22"/>
      <c r="J231" s="9" t="s">
        <v>1009</v>
      </c>
      <c r="K231" s="6">
        <v>694.04</v>
      </c>
      <c r="M231" s="22"/>
      <c r="N231" s="9" t="s">
        <v>1150</v>
      </c>
      <c r="O231" s="6">
        <v>697.4</v>
      </c>
      <c r="Q231" s="22"/>
      <c r="R231" s="9" t="s">
        <v>950</v>
      </c>
      <c r="S231" s="6">
        <v>951.09</v>
      </c>
      <c r="V231" t="s">
        <v>1151</v>
      </c>
      <c r="W231" s="10">
        <v>1688.98</v>
      </c>
      <c r="Z231" s="10" t="s">
        <v>1152</v>
      </c>
      <c r="AA231" s="10">
        <v>267.5</v>
      </c>
      <c r="AD231" s="43">
        <v>2007</v>
      </c>
      <c r="AE231">
        <v>13</v>
      </c>
      <c r="AF231" t="str">
        <f t="shared" si="16"/>
        <v>001065 CONSTRUCCION DE APARCAMIENTOS</v>
      </c>
      <c r="AG231">
        <f t="shared" si="17"/>
        <v>132840</v>
      </c>
    </row>
    <row r="232" spans="5:33" x14ac:dyDescent="0.25">
      <c r="E232" s="22"/>
      <c r="F232" s="9" t="s">
        <v>1033</v>
      </c>
      <c r="G232" s="6">
        <v>88.1</v>
      </c>
      <c r="I232" s="22"/>
      <c r="J232" s="9" t="s">
        <v>915</v>
      </c>
      <c r="K232" s="6">
        <v>693.96</v>
      </c>
      <c r="M232" s="22"/>
      <c r="N232" s="9" t="s">
        <v>1054</v>
      </c>
      <c r="O232" s="6">
        <v>695.33</v>
      </c>
      <c r="Q232" s="22"/>
      <c r="R232" s="9" t="s">
        <v>579</v>
      </c>
      <c r="S232" s="6">
        <v>934.32</v>
      </c>
      <c r="V232" t="s">
        <v>1153</v>
      </c>
      <c r="W232" s="10">
        <v>1646.73</v>
      </c>
      <c r="Z232" s="10" t="s">
        <v>1154</v>
      </c>
      <c r="AA232" s="10">
        <v>260.87</v>
      </c>
      <c r="AD232" s="43">
        <v>2007</v>
      </c>
      <c r="AE232">
        <v>14</v>
      </c>
      <c r="AF232" t="str">
        <f t="shared" si="16"/>
        <v>000007 CRESPO Y BLASCO el</v>
      </c>
      <c r="AG232">
        <f t="shared" si="17"/>
        <v>109470</v>
      </c>
    </row>
    <row r="233" spans="5:33" x14ac:dyDescent="0.25">
      <c r="E233" s="22"/>
      <c r="F233" s="9" t="s">
        <v>1155</v>
      </c>
      <c r="G233" s="6">
        <v>82.5</v>
      </c>
      <c r="I233" s="22"/>
      <c r="J233" s="9" t="s">
        <v>826</v>
      </c>
      <c r="K233" s="6">
        <v>666</v>
      </c>
      <c r="M233" s="22"/>
      <c r="N233" s="9" t="s">
        <v>55</v>
      </c>
      <c r="O233" s="6">
        <v>680</v>
      </c>
      <c r="Q233" s="22"/>
      <c r="R233" s="9" t="s">
        <v>1010</v>
      </c>
      <c r="S233" s="6">
        <v>876.57</v>
      </c>
      <c r="V233" t="s">
        <v>1156</v>
      </c>
      <c r="W233" s="10">
        <v>1605.3300000000002</v>
      </c>
      <c r="Z233" s="10" t="s">
        <v>1157</v>
      </c>
      <c r="AA233" s="10">
        <v>247.2</v>
      </c>
      <c r="AD233" s="43">
        <v>2007</v>
      </c>
      <c r="AE233">
        <v>15</v>
      </c>
      <c r="AF233" t="str">
        <f t="shared" si="16"/>
        <v>000103 ESPECIALIDADES ELECTRICAS, S.A</v>
      </c>
      <c r="AG233">
        <f t="shared" si="17"/>
        <v>108960</v>
      </c>
    </row>
    <row r="234" spans="5:33" x14ac:dyDescent="0.25">
      <c r="E234" s="22"/>
      <c r="F234" s="9" t="s">
        <v>1158</v>
      </c>
      <c r="G234" s="6">
        <v>82.38</v>
      </c>
      <c r="I234" s="22"/>
      <c r="J234" s="9" t="s">
        <v>1159</v>
      </c>
      <c r="K234" s="6">
        <v>655</v>
      </c>
      <c r="M234" s="22"/>
      <c r="N234" s="9" t="s">
        <v>473</v>
      </c>
      <c r="O234" s="6">
        <v>678.61</v>
      </c>
      <c r="Q234" s="22"/>
      <c r="R234" s="9" t="s">
        <v>438</v>
      </c>
      <c r="S234" s="6">
        <v>855.67</v>
      </c>
      <c r="V234" t="s">
        <v>1160</v>
      </c>
      <c r="W234" s="10">
        <v>1539</v>
      </c>
      <c r="Z234" s="10" t="s">
        <v>936</v>
      </c>
      <c r="AA234" s="10">
        <v>220</v>
      </c>
      <c r="AD234" s="43">
        <v>2007</v>
      </c>
      <c r="AE234">
        <v>16</v>
      </c>
      <c r="AF234" t="str">
        <f t="shared" si="16"/>
        <v>000234 VEGO SUPERMERCADOS</v>
      </c>
      <c r="AG234">
        <f t="shared" si="17"/>
        <v>106495.98</v>
      </c>
    </row>
    <row r="235" spans="5:33" x14ac:dyDescent="0.25">
      <c r="E235" s="22"/>
      <c r="F235" s="9" t="s">
        <v>1161</v>
      </c>
      <c r="G235" s="6">
        <v>67.8</v>
      </c>
      <c r="I235" s="22"/>
      <c r="J235" s="9" t="s">
        <v>1162</v>
      </c>
      <c r="K235" s="6">
        <v>642.85</v>
      </c>
      <c r="M235" s="22"/>
      <c r="N235" s="9" t="s">
        <v>847</v>
      </c>
      <c r="O235" s="6">
        <v>653.15</v>
      </c>
      <c r="Q235" s="22"/>
      <c r="R235" s="9" t="s">
        <v>995</v>
      </c>
      <c r="S235" s="6">
        <v>838.47</v>
      </c>
      <c r="V235" t="s">
        <v>1163</v>
      </c>
      <c r="W235" s="10">
        <v>1521</v>
      </c>
      <c r="Z235" s="10" t="s">
        <v>1164</v>
      </c>
      <c r="AA235" s="10">
        <v>210</v>
      </c>
      <c r="AD235" s="43">
        <v>2007</v>
      </c>
      <c r="AE235">
        <v>17</v>
      </c>
      <c r="AF235" t="str">
        <f t="shared" si="16"/>
        <v xml:space="preserve">001079 INSPER MONTAJES E </v>
      </c>
      <c r="AG235">
        <f t="shared" si="17"/>
        <v>101880</v>
      </c>
    </row>
    <row r="236" spans="5:33" x14ac:dyDescent="0.25">
      <c r="E236" s="22"/>
      <c r="F236" s="9" t="s">
        <v>1165</v>
      </c>
      <c r="G236" s="6">
        <v>45</v>
      </c>
      <c r="I236" s="22"/>
      <c r="J236" s="9" t="s">
        <v>1166</v>
      </c>
      <c r="K236" s="6">
        <v>635.33000000000004</v>
      </c>
      <c r="M236" s="22"/>
      <c r="N236" s="9" t="s">
        <v>1167</v>
      </c>
      <c r="O236" s="6">
        <v>649.83000000000004</v>
      </c>
      <c r="Q236" s="22"/>
      <c r="R236" s="9" t="s">
        <v>1122</v>
      </c>
      <c r="S236" s="6">
        <v>824</v>
      </c>
      <c r="V236" t="s">
        <v>1168</v>
      </c>
      <c r="W236" s="10">
        <v>1515.1</v>
      </c>
      <c r="Z236" s="10" t="s">
        <v>1169</v>
      </c>
      <c r="AA236" s="10">
        <v>195</v>
      </c>
      <c r="AD236" s="43">
        <v>2007</v>
      </c>
      <c r="AE236">
        <v>18</v>
      </c>
      <c r="AF236" t="str">
        <f t="shared" si="16"/>
        <v>000824 ADOBER ELECTRICIDA</v>
      </c>
      <c r="AG236">
        <f t="shared" si="17"/>
        <v>97380.38</v>
      </c>
    </row>
    <row r="237" spans="5:33" x14ac:dyDescent="0.25">
      <c r="E237" s="22"/>
      <c r="F237" s="9" t="s">
        <v>1170</v>
      </c>
      <c r="G237" s="6">
        <v>41.74</v>
      </c>
      <c r="I237" s="22"/>
      <c r="J237" s="9" t="s">
        <v>1130</v>
      </c>
      <c r="K237" s="6">
        <v>618.41</v>
      </c>
      <c r="M237" s="22"/>
      <c r="N237" s="9" t="s">
        <v>1171</v>
      </c>
      <c r="O237" s="6">
        <v>630</v>
      </c>
      <c r="Q237" s="22"/>
      <c r="R237" s="9" t="s">
        <v>1172</v>
      </c>
      <c r="S237" s="6">
        <v>810.86</v>
      </c>
      <c r="V237" t="s">
        <v>1037</v>
      </c>
      <c r="W237" s="10">
        <v>1400</v>
      </c>
      <c r="Z237" s="10" t="s">
        <v>1173</v>
      </c>
      <c r="AA237" s="10">
        <v>195</v>
      </c>
      <c r="AD237" s="43">
        <v>2007</v>
      </c>
      <c r="AE237">
        <v>19</v>
      </c>
      <c r="AF237" t="str">
        <f t="shared" si="16"/>
        <v>000627 INSTALACIONES Y PROYECTOS</v>
      </c>
      <c r="AG237">
        <f t="shared" si="17"/>
        <v>96200</v>
      </c>
    </row>
    <row r="238" spans="5:33" x14ac:dyDescent="0.25">
      <c r="E238" s="22"/>
      <c r="F238" s="9" t="s">
        <v>283</v>
      </c>
      <c r="G238" s="6">
        <v>40</v>
      </c>
      <c r="I238" s="22"/>
      <c r="J238" s="9" t="s">
        <v>1174</v>
      </c>
      <c r="K238" s="6">
        <v>612.4</v>
      </c>
      <c r="M238" s="22"/>
      <c r="N238" s="9" t="s">
        <v>1175</v>
      </c>
      <c r="O238" s="6">
        <v>630</v>
      </c>
      <c r="Q238" s="22"/>
      <c r="R238" s="9" t="s">
        <v>1176</v>
      </c>
      <c r="S238" s="6">
        <v>790</v>
      </c>
      <c r="V238" t="s">
        <v>831</v>
      </c>
      <c r="W238" s="10">
        <v>1354.8</v>
      </c>
      <c r="Z238" s="10" t="s">
        <v>1177</v>
      </c>
      <c r="AA238" s="10">
        <v>180</v>
      </c>
      <c r="AD238" s="43">
        <v>2007</v>
      </c>
      <c r="AE238">
        <v>20</v>
      </c>
      <c r="AF238" t="str">
        <f t="shared" si="16"/>
        <v>000047 ZAVEL, S.A.</v>
      </c>
      <c r="AG238">
        <f t="shared" si="17"/>
        <v>91454</v>
      </c>
    </row>
    <row r="239" spans="5:33" x14ac:dyDescent="0.25">
      <c r="E239" s="22"/>
      <c r="F239" s="9" t="s">
        <v>1178</v>
      </c>
      <c r="G239" s="6">
        <v>34.549999999999997</v>
      </c>
      <c r="I239" s="22"/>
      <c r="J239" s="9" t="s">
        <v>973</v>
      </c>
      <c r="K239" s="6">
        <v>607</v>
      </c>
      <c r="M239" s="22"/>
      <c r="N239" s="9" t="s">
        <v>718</v>
      </c>
      <c r="O239" s="6">
        <v>625</v>
      </c>
      <c r="Q239" s="22"/>
      <c r="R239" s="9" t="s">
        <v>411</v>
      </c>
      <c r="S239" s="6">
        <v>780</v>
      </c>
      <c r="V239" t="s">
        <v>1179</v>
      </c>
      <c r="W239" s="10">
        <v>1316.1399999999999</v>
      </c>
      <c r="Z239" s="10" t="s">
        <v>1180</v>
      </c>
      <c r="AA239" s="10">
        <v>167.17</v>
      </c>
      <c r="AD239" s="43">
        <v>2007</v>
      </c>
      <c r="AE239">
        <v>21</v>
      </c>
      <c r="AF239" t="str">
        <f t="shared" si="16"/>
        <v>000019 ISOLUX INGENIERIA,</v>
      </c>
      <c r="AG239">
        <f t="shared" si="17"/>
        <v>88797.51</v>
      </c>
    </row>
    <row r="240" spans="5:33" x14ac:dyDescent="0.25">
      <c r="E240" s="22"/>
      <c r="F240" s="9" t="s">
        <v>1181</v>
      </c>
      <c r="G240" s="6">
        <v>24.24</v>
      </c>
      <c r="I240" s="22"/>
      <c r="J240" s="9" t="s">
        <v>395</v>
      </c>
      <c r="K240" s="6">
        <v>600</v>
      </c>
      <c r="M240" s="22"/>
      <c r="N240" s="9" t="s">
        <v>1121</v>
      </c>
      <c r="O240" s="6">
        <v>625</v>
      </c>
      <c r="Q240" s="22"/>
      <c r="R240" s="9" t="s">
        <v>305</v>
      </c>
      <c r="S240" s="6">
        <v>772.66</v>
      </c>
      <c r="V240" t="s">
        <v>1182</v>
      </c>
      <c r="W240" s="10">
        <v>1250.23</v>
      </c>
      <c r="Z240" s="10" t="s">
        <v>1183</v>
      </c>
      <c r="AA240" s="10">
        <v>150</v>
      </c>
      <c r="AD240" s="43">
        <v>2007</v>
      </c>
      <c r="AE240">
        <v>22</v>
      </c>
      <c r="AF240" t="str">
        <f t="shared" si="16"/>
        <v>000376 ELECNOR, S.A.</v>
      </c>
      <c r="AG240">
        <f t="shared" si="17"/>
        <v>75889.960000000006</v>
      </c>
    </row>
    <row r="241" spans="5:33" x14ac:dyDescent="0.25">
      <c r="E241" s="22"/>
      <c r="F241" s="9" t="s">
        <v>998</v>
      </c>
      <c r="G241" s="6">
        <v>14.99</v>
      </c>
      <c r="I241" s="22"/>
      <c r="J241" s="9" t="s">
        <v>1184</v>
      </c>
      <c r="K241" s="6">
        <v>600</v>
      </c>
      <c r="M241" s="22"/>
      <c r="N241" s="9" t="s">
        <v>1048</v>
      </c>
      <c r="O241" s="6">
        <v>615.49</v>
      </c>
      <c r="Q241" s="22"/>
      <c r="R241" s="9" t="s">
        <v>869</v>
      </c>
      <c r="S241" s="6">
        <v>762.09</v>
      </c>
      <c r="V241" t="s">
        <v>1185</v>
      </c>
      <c r="W241" s="10">
        <v>1222.04</v>
      </c>
      <c r="Z241" s="10" t="s">
        <v>1186</v>
      </c>
      <c r="AA241" s="10">
        <v>143.12</v>
      </c>
      <c r="AD241" s="43">
        <v>2007</v>
      </c>
      <c r="AE241">
        <v>23</v>
      </c>
      <c r="AF241" t="str">
        <f t="shared" si="16"/>
        <v>000750 TEYDI</v>
      </c>
      <c r="AG241">
        <f t="shared" si="17"/>
        <v>70100</v>
      </c>
    </row>
    <row r="242" spans="5:33" x14ac:dyDescent="0.25">
      <c r="E242" s="22"/>
      <c r="F242" s="9" t="s">
        <v>1040</v>
      </c>
      <c r="G242" s="6">
        <v>11.12</v>
      </c>
      <c r="I242" s="22"/>
      <c r="J242" s="9" t="s">
        <v>523</v>
      </c>
      <c r="K242" s="6">
        <v>585.45000000000005</v>
      </c>
      <c r="M242" s="22"/>
      <c r="N242" s="9" t="s">
        <v>907</v>
      </c>
      <c r="O242" s="6">
        <v>598</v>
      </c>
      <c r="Q242" s="22"/>
      <c r="R242" s="9" t="s">
        <v>1076</v>
      </c>
      <c r="S242" s="6">
        <v>742.47</v>
      </c>
      <c r="V242" t="s">
        <v>1187</v>
      </c>
      <c r="W242" s="10">
        <v>1184.56</v>
      </c>
      <c r="Z242" s="10" t="s">
        <v>1188</v>
      </c>
      <c r="AA242" s="10">
        <v>119.7</v>
      </c>
      <c r="AD242" s="43">
        <v>2007</v>
      </c>
      <c r="AE242">
        <v>24</v>
      </c>
      <c r="AF242" t="str">
        <f t="shared" si="16"/>
        <v>001087 ELECNOR, S.A</v>
      </c>
      <c r="AG242">
        <f t="shared" si="17"/>
        <v>67900</v>
      </c>
    </row>
    <row r="243" spans="5:33" x14ac:dyDescent="0.25">
      <c r="E243" s="22"/>
      <c r="F243" s="9" t="s">
        <v>1189</v>
      </c>
      <c r="G243" s="6">
        <v>0</v>
      </c>
      <c r="I243" s="22"/>
      <c r="J243" s="9" t="s">
        <v>1107</v>
      </c>
      <c r="K243" s="6">
        <v>571.62</v>
      </c>
      <c r="M243" s="22"/>
      <c r="N243" s="9" t="s">
        <v>27</v>
      </c>
      <c r="O243" s="6">
        <v>595.4</v>
      </c>
      <c r="Q243" s="22"/>
      <c r="R243" s="9" t="s">
        <v>915</v>
      </c>
      <c r="S243" s="6">
        <v>741.38</v>
      </c>
      <c r="V243" t="s">
        <v>1190</v>
      </c>
      <c r="W243" s="10">
        <v>1180.6300000000001</v>
      </c>
      <c r="Z243" s="10" t="s">
        <v>1095</v>
      </c>
      <c r="AA243" s="10">
        <v>108.36</v>
      </c>
      <c r="AD243" s="43">
        <v>2007</v>
      </c>
      <c r="AE243">
        <v>25</v>
      </c>
      <c r="AF243" t="str">
        <f t="shared" si="16"/>
        <v>000414 EUROMATEL, LDA.</v>
      </c>
      <c r="AG243">
        <f t="shared" si="17"/>
        <v>67634.14</v>
      </c>
    </row>
    <row r="244" spans="5:33" x14ac:dyDescent="0.25">
      <c r="E244" s="22"/>
      <c r="F244" s="9" t="s">
        <v>1191</v>
      </c>
      <c r="G244" s="6">
        <v>-700</v>
      </c>
      <c r="I244" s="22"/>
      <c r="J244" s="9" t="s">
        <v>1192</v>
      </c>
      <c r="K244" s="6">
        <v>540</v>
      </c>
      <c r="M244" s="22"/>
      <c r="N244" s="9" t="s">
        <v>733</v>
      </c>
      <c r="O244" s="6">
        <v>587.1</v>
      </c>
      <c r="Q244" s="22"/>
      <c r="R244" s="9" t="s">
        <v>1193</v>
      </c>
      <c r="S244" s="6">
        <v>730.5</v>
      </c>
      <c r="V244" t="s">
        <v>1194</v>
      </c>
      <c r="W244" s="10">
        <v>1158.0999999999999</v>
      </c>
      <c r="Z244" s="10" t="s">
        <v>1195</v>
      </c>
      <c r="AA244" s="10">
        <v>107.51</v>
      </c>
      <c r="AD244" s="43">
        <v>2007</v>
      </c>
      <c r="AE244">
        <v>26</v>
      </c>
      <c r="AF244" t="str">
        <f t="shared" si="16"/>
        <v>000468 FUERZAS AEREAS AME</v>
      </c>
      <c r="AG244">
        <f t="shared" si="17"/>
        <v>64463</v>
      </c>
    </row>
    <row r="245" spans="5:33" x14ac:dyDescent="0.25">
      <c r="G245" s="10">
        <f>SUM(G2:G244)</f>
        <v>4998674.8500000024</v>
      </c>
      <c r="I245" s="22"/>
      <c r="J245" s="9" t="s">
        <v>1196</v>
      </c>
      <c r="K245" s="6">
        <v>537.80999999999995</v>
      </c>
      <c r="M245" s="22"/>
      <c r="N245" s="9" t="s">
        <v>1050</v>
      </c>
      <c r="O245" s="6">
        <v>585.97</v>
      </c>
      <c r="Q245" s="22"/>
      <c r="R245" s="9" t="s">
        <v>1009</v>
      </c>
      <c r="S245" s="6">
        <v>725.5</v>
      </c>
      <c r="V245" t="s">
        <v>1197</v>
      </c>
      <c r="W245" s="10">
        <v>1062.0999999999999</v>
      </c>
      <c r="Z245" s="10" t="s">
        <v>1198</v>
      </c>
      <c r="AA245" s="10">
        <v>103.69</v>
      </c>
      <c r="AD245" s="43">
        <v>2007</v>
      </c>
      <c r="AE245">
        <v>27</v>
      </c>
      <c r="AF245" t="str">
        <f t="shared" si="16"/>
        <v>000475 DAVIÑA S.L.</v>
      </c>
      <c r="AG245">
        <f t="shared" si="17"/>
        <v>63825</v>
      </c>
    </row>
    <row r="246" spans="5:33" x14ac:dyDescent="0.25">
      <c r="H246" s="10">
        <f>SUM(G2:G50)</f>
        <v>3636115.1099999994</v>
      </c>
      <c r="I246" s="22"/>
      <c r="J246" s="9" t="s">
        <v>508</v>
      </c>
      <c r="K246" s="6">
        <v>529.24</v>
      </c>
      <c r="M246" s="22"/>
      <c r="N246" s="9" t="s">
        <v>1076</v>
      </c>
      <c r="O246" s="6">
        <v>585</v>
      </c>
      <c r="Q246" s="22"/>
      <c r="R246" s="9" t="s">
        <v>1159</v>
      </c>
      <c r="S246" s="6">
        <v>708.5</v>
      </c>
      <c r="V246" t="s">
        <v>1199</v>
      </c>
      <c r="W246" s="10">
        <v>1056.3900000000001</v>
      </c>
      <c r="Z246" s="10" t="s">
        <v>1200</v>
      </c>
      <c r="AA246" s="10">
        <v>103</v>
      </c>
      <c r="AD246" s="43">
        <v>2007</v>
      </c>
      <c r="AE246">
        <v>28</v>
      </c>
      <c r="AF246" t="str">
        <f t="shared" si="16"/>
        <v>000144 DISTRIBUCIONES FROIZ</v>
      </c>
      <c r="AG246">
        <f t="shared" si="17"/>
        <v>62504.84</v>
      </c>
    </row>
    <row r="247" spans="5:33" x14ac:dyDescent="0.25">
      <c r="G247" t="s">
        <v>9</v>
      </c>
      <c r="H247" s="11">
        <f>H246/G245</f>
        <v>0.72741580901186198</v>
      </c>
      <c r="I247" s="22"/>
      <c r="J247" s="9" t="s">
        <v>869</v>
      </c>
      <c r="K247" s="6">
        <v>512.04999999999995</v>
      </c>
      <c r="M247" s="22"/>
      <c r="N247" s="9" t="s">
        <v>731</v>
      </c>
      <c r="O247" s="6">
        <v>572.87</v>
      </c>
      <c r="Q247" s="22"/>
      <c r="R247" s="9" t="s">
        <v>1061</v>
      </c>
      <c r="S247" s="6">
        <v>706.5</v>
      </c>
      <c r="V247" t="s">
        <v>1201</v>
      </c>
      <c r="W247" s="10">
        <v>1051.51</v>
      </c>
      <c r="Z247" s="10" t="s">
        <v>1202</v>
      </c>
      <c r="AA247" s="10">
        <v>90</v>
      </c>
      <c r="AD247" s="43">
        <v>2007</v>
      </c>
      <c r="AE247">
        <v>29</v>
      </c>
      <c r="AF247" t="str">
        <f t="shared" si="16"/>
        <v>000721 SUMELEC RIOJA, S.L</v>
      </c>
      <c r="AG247">
        <f t="shared" si="17"/>
        <v>59223</v>
      </c>
    </row>
    <row r="248" spans="5:33" x14ac:dyDescent="0.25">
      <c r="F248" t="s">
        <v>1101</v>
      </c>
      <c r="G248">
        <f>COUNT(G2:G244)</f>
        <v>243</v>
      </c>
      <c r="I248" s="22"/>
      <c r="J248" s="9" t="s">
        <v>1203</v>
      </c>
      <c r="K248" s="6">
        <v>505.3</v>
      </c>
      <c r="M248" s="22"/>
      <c r="N248" s="9" t="s">
        <v>869</v>
      </c>
      <c r="O248" s="6">
        <v>524.22</v>
      </c>
      <c r="Q248" s="22"/>
      <c r="R248" s="9" t="s">
        <v>1204</v>
      </c>
      <c r="S248" s="6">
        <v>675</v>
      </c>
      <c r="V248" t="s">
        <v>1205</v>
      </c>
      <c r="W248" s="10">
        <v>998.4</v>
      </c>
      <c r="Z248" s="10" t="s">
        <v>1206</v>
      </c>
      <c r="AA248" s="10">
        <v>80</v>
      </c>
      <c r="AD248" s="43">
        <v>2007</v>
      </c>
      <c r="AE248">
        <v>30</v>
      </c>
      <c r="AF248" t="str">
        <f t="shared" si="16"/>
        <v>000346 JOLUARBLAN, S.L.</v>
      </c>
      <c r="AG248">
        <f t="shared" si="17"/>
        <v>58136.44</v>
      </c>
    </row>
    <row r="249" spans="5:33" x14ac:dyDescent="0.25">
      <c r="I249" s="22"/>
      <c r="J249" s="9" t="s">
        <v>928</v>
      </c>
      <c r="K249" s="6">
        <v>497.18</v>
      </c>
      <c r="M249" s="22"/>
      <c r="N249" s="9" t="s">
        <v>1207</v>
      </c>
      <c r="O249" s="6">
        <v>516.4</v>
      </c>
      <c r="Q249" s="22"/>
      <c r="R249" s="9" t="s">
        <v>306</v>
      </c>
      <c r="S249" s="6">
        <v>655.58</v>
      </c>
      <c r="V249" t="s">
        <v>1208</v>
      </c>
      <c r="W249" s="10">
        <v>981.16</v>
      </c>
      <c r="Z249" s="10" t="s">
        <v>1209</v>
      </c>
      <c r="AA249" s="10">
        <v>69.260000000000005</v>
      </c>
      <c r="AD249" s="43">
        <v>2007</v>
      </c>
      <c r="AE249">
        <v>31</v>
      </c>
      <c r="AF249" t="str">
        <f t="shared" si="16"/>
        <v>000775 INSTALACIONES ELECTRICAS SAN V</v>
      </c>
      <c r="AG249">
        <f t="shared" si="17"/>
        <v>57890</v>
      </c>
    </row>
    <row r="250" spans="5:33" x14ac:dyDescent="0.25">
      <c r="I250" s="22"/>
      <c r="J250" s="9" t="s">
        <v>1210</v>
      </c>
      <c r="K250" s="6">
        <v>497</v>
      </c>
      <c r="M250" s="22"/>
      <c r="N250" s="9" t="s">
        <v>1211</v>
      </c>
      <c r="O250" s="6">
        <v>509.5</v>
      </c>
      <c r="Q250" s="22"/>
      <c r="R250" s="9" t="s">
        <v>1212</v>
      </c>
      <c r="S250" s="6">
        <v>647</v>
      </c>
      <c r="V250" t="s">
        <v>1213</v>
      </c>
      <c r="W250" s="10">
        <v>972.65</v>
      </c>
      <c r="Z250" s="10" t="s">
        <v>1214</v>
      </c>
      <c r="AA250" s="10">
        <v>59</v>
      </c>
      <c r="AD250" s="43">
        <v>2007</v>
      </c>
      <c r="AE250">
        <v>32</v>
      </c>
      <c r="AF250" t="str">
        <f t="shared" si="16"/>
        <v>000418 ACEUVE SANTIAGO, S</v>
      </c>
      <c r="AG250">
        <f t="shared" si="17"/>
        <v>56340</v>
      </c>
    </row>
    <row r="251" spans="5:33" x14ac:dyDescent="0.25">
      <c r="I251" s="22"/>
      <c r="J251" s="9" t="s">
        <v>434</v>
      </c>
      <c r="K251" s="6">
        <v>464.73</v>
      </c>
      <c r="M251" s="22"/>
      <c r="N251" s="9" t="s">
        <v>918</v>
      </c>
      <c r="O251" s="6">
        <v>484.11</v>
      </c>
      <c r="Q251" s="22"/>
      <c r="R251" s="9" t="s">
        <v>1121</v>
      </c>
      <c r="S251" s="6">
        <v>644</v>
      </c>
      <c r="V251" t="s">
        <v>1215</v>
      </c>
      <c r="W251" s="10">
        <v>966.72</v>
      </c>
      <c r="Z251" s="10" t="s">
        <v>1216</v>
      </c>
      <c r="AA251" s="10">
        <v>55.34</v>
      </c>
      <c r="AD251" s="43">
        <v>2007</v>
      </c>
      <c r="AE251">
        <v>33</v>
      </c>
      <c r="AF251" t="str">
        <f t="shared" si="16"/>
        <v>000591 KAIRSA, SGS</v>
      </c>
      <c r="AG251">
        <f t="shared" si="17"/>
        <v>55410</v>
      </c>
    </row>
    <row r="252" spans="5:33" x14ac:dyDescent="0.25">
      <c r="I252" s="22"/>
      <c r="J252" s="9" t="s">
        <v>349</v>
      </c>
      <c r="K252" s="6">
        <v>450</v>
      </c>
      <c r="M252" s="22"/>
      <c r="N252" s="9" t="s">
        <v>947</v>
      </c>
      <c r="O252" s="6">
        <v>472.47</v>
      </c>
      <c r="Q252" s="22"/>
      <c r="R252" s="9" t="s">
        <v>943</v>
      </c>
      <c r="S252" s="6">
        <v>641.21</v>
      </c>
      <c r="V252" t="s">
        <v>921</v>
      </c>
      <c r="W252" s="10">
        <v>880.71</v>
      </c>
      <c r="Z252" s="10" t="s">
        <v>1217</v>
      </c>
      <c r="AA252" s="10">
        <v>50.6</v>
      </c>
      <c r="AD252" s="43">
        <v>2007</v>
      </c>
      <c r="AE252">
        <v>34</v>
      </c>
      <c r="AF252" t="str">
        <f t="shared" si="16"/>
        <v>000056 I.E. HNOS. LUIS RO</v>
      </c>
      <c r="AG252">
        <f t="shared" si="17"/>
        <v>54686.44</v>
      </c>
    </row>
    <row r="253" spans="5:33" x14ac:dyDescent="0.25">
      <c r="I253" s="22"/>
      <c r="J253" s="9" t="s">
        <v>256</v>
      </c>
      <c r="K253" s="6">
        <v>435.4</v>
      </c>
      <c r="M253" s="22"/>
      <c r="N253" s="9" t="s">
        <v>880</v>
      </c>
      <c r="O253" s="6">
        <v>465</v>
      </c>
      <c r="Q253" s="22"/>
      <c r="R253" s="9" t="s">
        <v>1218</v>
      </c>
      <c r="S253" s="6">
        <v>640.51</v>
      </c>
      <c r="V253" t="s">
        <v>1219</v>
      </c>
      <c r="W253" s="10">
        <v>863.94</v>
      </c>
      <c r="Z253" s="10" t="s">
        <v>1220</v>
      </c>
      <c r="AA253" s="10">
        <v>35.5</v>
      </c>
      <c r="AD253" s="43">
        <v>2007</v>
      </c>
      <c r="AE253">
        <v>35</v>
      </c>
      <c r="AF253" t="str">
        <f t="shared" si="16"/>
        <v>000156 COBRA INSTALACIONE</v>
      </c>
      <c r="AG253">
        <f t="shared" si="17"/>
        <v>53609</v>
      </c>
    </row>
    <row r="254" spans="5:33" x14ac:dyDescent="0.25">
      <c r="I254" s="22"/>
      <c r="J254" s="9" t="s">
        <v>995</v>
      </c>
      <c r="K254" s="6">
        <v>426.48</v>
      </c>
      <c r="M254" s="22"/>
      <c r="N254" s="9" t="s">
        <v>1221</v>
      </c>
      <c r="O254" s="6">
        <v>456</v>
      </c>
      <c r="Q254" s="22"/>
      <c r="R254" s="9" t="s">
        <v>880</v>
      </c>
      <c r="S254" s="6">
        <v>635.76</v>
      </c>
      <c r="V254" t="s">
        <v>1222</v>
      </c>
      <c r="W254" s="10">
        <v>856.44</v>
      </c>
      <c r="Z254" s="10" t="s">
        <v>1223</v>
      </c>
      <c r="AA254" s="10">
        <v>27.8</v>
      </c>
      <c r="AD254" s="43">
        <v>2007</v>
      </c>
      <c r="AE254">
        <v>36</v>
      </c>
      <c r="AF254" t="str">
        <f t="shared" si="16"/>
        <v>000988 RIVADULLA, S.L</v>
      </c>
      <c r="AG254">
        <f t="shared" si="17"/>
        <v>52200</v>
      </c>
    </row>
    <row r="255" spans="5:33" x14ac:dyDescent="0.25">
      <c r="I255" s="22"/>
      <c r="J255" s="9" t="s">
        <v>947</v>
      </c>
      <c r="K255" s="6">
        <v>401.8</v>
      </c>
      <c r="M255" s="22"/>
      <c r="N255" s="9" t="s">
        <v>998</v>
      </c>
      <c r="O255" s="6">
        <v>447.1</v>
      </c>
      <c r="Q255" s="22"/>
      <c r="R255" s="9" t="s">
        <v>1224</v>
      </c>
      <c r="S255" s="6">
        <v>634.94000000000005</v>
      </c>
      <c r="V255" t="s">
        <v>1225</v>
      </c>
      <c r="W255" s="10">
        <v>855.01</v>
      </c>
      <c r="Z255" s="10" t="s">
        <v>1226</v>
      </c>
      <c r="AA255" s="10">
        <v>26.53</v>
      </c>
      <c r="AD255" s="43">
        <v>2007</v>
      </c>
      <c r="AE255">
        <v>37</v>
      </c>
      <c r="AF255" t="str">
        <f t="shared" si="16"/>
        <v>001071 SOCIEDAD GALLEGA DE RESIDUOS I</v>
      </c>
      <c r="AG255">
        <f t="shared" si="17"/>
        <v>49875</v>
      </c>
    </row>
    <row r="256" spans="5:33" x14ac:dyDescent="0.25">
      <c r="I256" s="22"/>
      <c r="J256" s="9" t="s">
        <v>1014</v>
      </c>
      <c r="K256" s="6">
        <v>397.65</v>
      </c>
      <c r="M256" s="22"/>
      <c r="N256" s="9" t="s">
        <v>986</v>
      </c>
      <c r="O256" s="6">
        <v>443.2</v>
      </c>
      <c r="Q256" s="22"/>
      <c r="R256" s="9" t="s">
        <v>1227</v>
      </c>
      <c r="S256" s="6">
        <v>615</v>
      </c>
      <c r="V256" t="s">
        <v>1228</v>
      </c>
      <c r="W256" s="10">
        <v>825</v>
      </c>
      <c r="Z256" s="10" t="s">
        <v>1229</v>
      </c>
      <c r="AA256" s="10">
        <v>11.72</v>
      </c>
      <c r="AD256" s="43">
        <v>2007</v>
      </c>
      <c r="AE256">
        <v>38</v>
      </c>
      <c r="AF256" t="str">
        <f t="shared" si="16"/>
        <v>001023 ISASTUR, S.A.</v>
      </c>
      <c r="AG256">
        <f t="shared" si="17"/>
        <v>49157</v>
      </c>
    </row>
    <row r="257" spans="9:33" x14ac:dyDescent="0.25">
      <c r="I257" s="22"/>
      <c r="J257" s="9" t="s">
        <v>1230</v>
      </c>
      <c r="K257" s="6">
        <v>395</v>
      </c>
      <c r="M257" s="22"/>
      <c r="N257" s="9" t="s">
        <v>565</v>
      </c>
      <c r="O257" s="6">
        <v>442</v>
      </c>
      <c r="Q257" s="22"/>
      <c r="R257" s="9" t="s">
        <v>1067</v>
      </c>
      <c r="S257" s="6">
        <v>614.04999999999995</v>
      </c>
      <c r="V257" t="s">
        <v>1231</v>
      </c>
      <c r="W257" s="10">
        <v>812.61</v>
      </c>
      <c r="Z257" s="10" t="s">
        <v>818</v>
      </c>
      <c r="AA257" s="10">
        <v>-240</v>
      </c>
      <c r="AD257" s="43">
        <v>2007</v>
      </c>
      <c r="AE257">
        <v>39</v>
      </c>
      <c r="AF257" t="str">
        <f t="shared" si="16"/>
        <v>000601 VILLAMATEO, S.L.U</v>
      </c>
      <c r="AG257">
        <f t="shared" si="17"/>
        <v>48980</v>
      </c>
    </row>
    <row r="258" spans="9:33" x14ac:dyDescent="0.25">
      <c r="I258" s="22"/>
      <c r="J258" s="9" t="s">
        <v>1232</v>
      </c>
      <c r="K258" s="6">
        <v>385</v>
      </c>
      <c r="M258" s="22"/>
      <c r="N258" s="9" t="s">
        <v>1233</v>
      </c>
      <c r="O258" s="6">
        <v>420.2</v>
      </c>
      <c r="Q258" s="22"/>
      <c r="R258" s="9" t="s">
        <v>1234</v>
      </c>
      <c r="S258" s="6">
        <v>594.03</v>
      </c>
      <c r="V258" t="s">
        <v>1235</v>
      </c>
      <c r="W258" s="10">
        <v>811.2</v>
      </c>
      <c r="Z258" s="10" t="s">
        <v>476</v>
      </c>
      <c r="AA258" s="10">
        <v>-430</v>
      </c>
      <c r="AD258" s="43">
        <v>2007</v>
      </c>
      <c r="AE258">
        <v>40</v>
      </c>
      <c r="AF258" t="str">
        <f t="shared" si="16"/>
        <v>001056 ATENTO TELECOMUNIC</v>
      </c>
      <c r="AG258">
        <f t="shared" si="17"/>
        <v>48200</v>
      </c>
    </row>
    <row r="259" spans="9:33" x14ac:dyDescent="0.25">
      <c r="I259" s="22"/>
      <c r="J259" s="9" t="s">
        <v>1025</v>
      </c>
      <c r="K259" s="6">
        <v>382.55</v>
      </c>
      <c r="M259" s="22"/>
      <c r="N259" s="9" t="s">
        <v>1236</v>
      </c>
      <c r="O259" s="6">
        <v>416.99</v>
      </c>
      <c r="Q259" s="22"/>
      <c r="R259" s="9" t="s">
        <v>1237</v>
      </c>
      <c r="S259" s="6">
        <v>590</v>
      </c>
      <c r="V259" t="s">
        <v>1059</v>
      </c>
      <c r="W259" s="10">
        <v>805.72</v>
      </c>
      <c r="Z259" s="10" t="s">
        <v>1238</v>
      </c>
      <c r="AA259" s="10">
        <v>-669</v>
      </c>
      <c r="AD259" s="43">
        <v>2007</v>
      </c>
      <c r="AE259">
        <v>41</v>
      </c>
      <c r="AF259" t="str">
        <f t="shared" si="16"/>
        <v>000990 RIOGERSA, S.A.</v>
      </c>
      <c r="AG259">
        <f t="shared" si="17"/>
        <v>46407.31</v>
      </c>
    </row>
    <row r="260" spans="9:33" x14ac:dyDescent="0.25">
      <c r="I260" s="22"/>
      <c r="J260" s="9" t="s">
        <v>1147</v>
      </c>
      <c r="K260" s="6">
        <v>379.85</v>
      </c>
      <c r="M260" s="22"/>
      <c r="N260" s="9" t="s">
        <v>1239</v>
      </c>
      <c r="O260" s="6">
        <v>412.4</v>
      </c>
      <c r="Q260" s="22"/>
      <c r="R260" s="9" t="s">
        <v>693</v>
      </c>
      <c r="S260" s="6">
        <v>589</v>
      </c>
      <c r="V260" t="s">
        <v>949</v>
      </c>
      <c r="W260" s="10">
        <v>790</v>
      </c>
      <c r="Z260" s="10" t="s">
        <v>217</v>
      </c>
      <c r="AA260" s="10">
        <v>-693.75</v>
      </c>
      <c r="AD260" s="43">
        <v>2007</v>
      </c>
      <c r="AE260">
        <v>42</v>
      </c>
      <c r="AF260" t="str">
        <f t="shared" si="16"/>
        <v>001119 MAGNETO GALICIA, S</v>
      </c>
      <c r="AG260">
        <f t="shared" si="17"/>
        <v>45590</v>
      </c>
    </row>
    <row r="261" spans="9:33" x14ac:dyDescent="0.25">
      <c r="I261" s="22"/>
      <c r="J261" s="9" t="s">
        <v>1240</v>
      </c>
      <c r="K261" s="6">
        <v>375</v>
      </c>
      <c r="M261" s="22"/>
      <c r="N261" s="9" t="s">
        <v>987</v>
      </c>
      <c r="O261" s="6">
        <v>406.48</v>
      </c>
      <c r="Q261" s="22"/>
      <c r="R261" s="9" t="s">
        <v>1241</v>
      </c>
      <c r="S261" s="6">
        <v>585</v>
      </c>
      <c r="V261" t="s">
        <v>1242</v>
      </c>
      <c r="W261" s="10">
        <v>789.52</v>
      </c>
      <c r="Z261" s="10" t="s">
        <v>449</v>
      </c>
      <c r="AA261" s="10">
        <v>-2900</v>
      </c>
      <c r="AD261" s="43">
        <v>2007</v>
      </c>
      <c r="AE261">
        <v>43</v>
      </c>
      <c r="AF261" t="str">
        <f t="shared" si="16"/>
        <v>001044 TECNOCONTROL, S.A</v>
      </c>
      <c r="AG261">
        <f t="shared" si="17"/>
        <v>45375</v>
      </c>
    </row>
    <row r="262" spans="9:33" x14ac:dyDescent="0.25">
      <c r="I262" s="22"/>
      <c r="J262" s="9" t="s">
        <v>535</v>
      </c>
      <c r="K262" s="6">
        <v>364.27</v>
      </c>
      <c r="M262" s="22"/>
      <c r="N262" s="9" t="s">
        <v>1082</v>
      </c>
      <c r="O262" s="6">
        <v>401.4</v>
      </c>
      <c r="Q262" s="22"/>
      <c r="R262" s="9" t="s">
        <v>1082</v>
      </c>
      <c r="S262" s="6">
        <v>580.74</v>
      </c>
      <c r="V262" t="s">
        <v>1243</v>
      </c>
      <c r="W262" s="10">
        <v>788.75</v>
      </c>
      <c r="Z262" s="10" t="s">
        <v>25</v>
      </c>
      <c r="AA262" s="10">
        <v>5680324.3999999957</v>
      </c>
      <c r="AD262" s="43">
        <v>2007</v>
      </c>
      <c r="AE262">
        <v>44</v>
      </c>
      <c r="AF262" t="str">
        <f t="shared" si="16"/>
        <v>001018 ZORIPLUS</v>
      </c>
      <c r="AG262">
        <f t="shared" si="17"/>
        <v>44950</v>
      </c>
    </row>
    <row r="263" spans="9:33" x14ac:dyDescent="0.25">
      <c r="I263" s="22"/>
      <c r="J263" s="9" t="s">
        <v>950</v>
      </c>
      <c r="K263" s="6">
        <v>360.39</v>
      </c>
      <c r="M263" s="22"/>
      <c r="N263" s="9" t="s">
        <v>1227</v>
      </c>
      <c r="O263" s="6">
        <v>392</v>
      </c>
      <c r="Q263" s="22"/>
      <c r="R263" s="9" t="s">
        <v>832</v>
      </c>
      <c r="S263" s="6">
        <v>568.44000000000005</v>
      </c>
      <c r="V263" t="s">
        <v>1244</v>
      </c>
      <c r="W263" s="10">
        <v>778.26</v>
      </c>
      <c r="AD263" s="43">
        <v>2007</v>
      </c>
      <c r="AE263">
        <v>45</v>
      </c>
      <c r="AF263" t="str">
        <f t="shared" si="16"/>
        <v>000822 ESCOTEGO, S.L</v>
      </c>
      <c r="AG263">
        <f t="shared" si="17"/>
        <v>42821.65</v>
      </c>
    </row>
    <row r="264" spans="9:33" x14ac:dyDescent="0.25">
      <c r="I264" s="22"/>
      <c r="J264" s="9" t="s">
        <v>1245</v>
      </c>
      <c r="K264" s="6">
        <v>355.72</v>
      </c>
      <c r="M264" s="22"/>
      <c r="N264" s="9" t="s">
        <v>415</v>
      </c>
      <c r="O264" s="6">
        <v>385.05</v>
      </c>
      <c r="Q264" s="22"/>
      <c r="R264" s="9" t="s">
        <v>138</v>
      </c>
      <c r="S264" s="6">
        <v>550</v>
      </c>
      <c r="V264" t="s">
        <v>1246</v>
      </c>
      <c r="W264" s="10">
        <v>776</v>
      </c>
      <c r="AD264" s="43">
        <v>2007</v>
      </c>
      <c r="AE264">
        <v>46</v>
      </c>
      <c r="AF264" t="str">
        <f t="shared" si="16"/>
        <v>000663 VIEITEZ &amp; MIRÓN, S</v>
      </c>
      <c r="AG264">
        <f t="shared" si="17"/>
        <v>41795</v>
      </c>
    </row>
    <row r="265" spans="9:33" x14ac:dyDescent="0.25">
      <c r="I265" s="22"/>
      <c r="J265" s="9" t="s">
        <v>1067</v>
      </c>
      <c r="K265" s="6">
        <v>344.18</v>
      </c>
      <c r="M265" s="22"/>
      <c r="N265" s="9" t="s">
        <v>1247</v>
      </c>
      <c r="O265" s="6">
        <v>381.45</v>
      </c>
      <c r="Q265" s="22"/>
      <c r="R265" s="9" t="s">
        <v>957</v>
      </c>
      <c r="S265" s="6">
        <v>533.62</v>
      </c>
      <c r="V265" t="s">
        <v>1248</v>
      </c>
      <c r="W265" s="10">
        <v>775.86</v>
      </c>
      <c r="AD265" s="43">
        <v>2007</v>
      </c>
      <c r="AE265">
        <v>47</v>
      </c>
      <c r="AF265" t="str">
        <f t="shared" si="16"/>
        <v>000064 CYMEL, S.L.</v>
      </c>
      <c r="AG265">
        <f t="shared" si="17"/>
        <v>41175</v>
      </c>
    </row>
    <row r="266" spans="9:33" x14ac:dyDescent="0.25">
      <c r="I266" s="22"/>
      <c r="J266" s="9" t="s">
        <v>1249</v>
      </c>
      <c r="K266" s="6">
        <v>336.5</v>
      </c>
      <c r="M266" s="22"/>
      <c r="N266" s="9" t="s">
        <v>1250</v>
      </c>
      <c r="O266" s="6">
        <v>370.8</v>
      </c>
      <c r="Q266" s="22"/>
      <c r="R266" s="9" t="s">
        <v>1251</v>
      </c>
      <c r="S266" s="6">
        <v>530.87</v>
      </c>
      <c r="V266" t="s">
        <v>1252</v>
      </c>
      <c r="W266" s="10">
        <v>750</v>
      </c>
      <c r="AD266" s="43">
        <v>2007</v>
      </c>
      <c r="AE266">
        <v>48</v>
      </c>
      <c r="AF266" t="str">
        <f t="shared" si="16"/>
        <v>000744 DIFERENCIAL-ELECTR</v>
      </c>
      <c r="AG266">
        <f t="shared" si="17"/>
        <v>39450</v>
      </c>
    </row>
    <row r="267" spans="9:33" x14ac:dyDescent="0.25">
      <c r="I267" s="22"/>
      <c r="J267" s="9" t="s">
        <v>922</v>
      </c>
      <c r="K267" s="6">
        <v>333.77</v>
      </c>
      <c r="M267" s="22"/>
      <c r="N267" s="9" t="s">
        <v>1249</v>
      </c>
      <c r="O267" s="6">
        <v>369.47</v>
      </c>
      <c r="Q267" s="22"/>
      <c r="R267" s="9" t="s">
        <v>1001</v>
      </c>
      <c r="S267" s="6">
        <v>511.8</v>
      </c>
      <c r="V267" t="s">
        <v>1049</v>
      </c>
      <c r="W267" s="10">
        <v>740</v>
      </c>
      <c r="AD267" s="43">
        <v>2007</v>
      </c>
      <c r="AE267">
        <v>49</v>
      </c>
      <c r="AF267" t="str">
        <f t="shared" si="16"/>
        <v>000523 LUVESA, S.L.</v>
      </c>
      <c r="AG267">
        <f t="shared" si="17"/>
        <v>39425</v>
      </c>
    </row>
    <row r="268" spans="9:33" x14ac:dyDescent="0.25">
      <c r="I268" s="22"/>
      <c r="J268" s="9" t="s">
        <v>226</v>
      </c>
      <c r="K268" s="6">
        <v>326.89999999999998</v>
      </c>
      <c r="M268" s="22"/>
      <c r="N268" s="9" t="s">
        <v>1253</v>
      </c>
      <c r="O268" s="6">
        <v>360</v>
      </c>
      <c r="Q268" s="22"/>
      <c r="R268" s="9" t="s">
        <v>1254</v>
      </c>
      <c r="S268" s="6">
        <v>511.44</v>
      </c>
      <c r="V268" t="s">
        <v>967</v>
      </c>
      <c r="W268" s="10">
        <v>740</v>
      </c>
      <c r="AD268" s="43">
        <v>2007</v>
      </c>
      <c r="AE268">
        <v>50</v>
      </c>
      <c r="AF268" t="str">
        <f t="shared" si="16"/>
        <v>000770 MONTAJES VOLTA, S.</v>
      </c>
      <c r="AG268">
        <f t="shared" si="17"/>
        <v>38093</v>
      </c>
    </row>
    <row r="269" spans="9:33" x14ac:dyDescent="0.25">
      <c r="I269" s="22"/>
      <c r="J269" s="9" t="s">
        <v>663</v>
      </c>
      <c r="K269" s="6">
        <v>319.33999999999997</v>
      </c>
      <c r="M269" s="22"/>
      <c r="N269" s="9" t="s">
        <v>1014</v>
      </c>
      <c r="O269" s="6">
        <v>360</v>
      </c>
      <c r="Q269" s="22"/>
      <c r="R269" s="9" t="s">
        <v>756</v>
      </c>
      <c r="S269" s="6">
        <v>509.28</v>
      </c>
      <c r="V269" t="s">
        <v>1255</v>
      </c>
      <c r="W269" s="10">
        <v>735</v>
      </c>
      <c r="AD269" s="43">
        <v>2007</v>
      </c>
      <c r="AE269">
        <v>51</v>
      </c>
      <c r="AF269" t="str">
        <f t="shared" si="16"/>
        <v>001012 SARL HYDROPOMPES</v>
      </c>
      <c r="AG269">
        <f t="shared" si="17"/>
        <v>37486</v>
      </c>
    </row>
    <row r="270" spans="9:33" x14ac:dyDescent="0.25">
      <c r="I270" s="22"/>
      <c r="J270" s="9" t="s">
        <v>864</v>
      </c>
      <c r="K270" s="6">
        <v>318.14999999999998</v>
      </c>
      <c r="M270" s="22"/>
      <c r="N270" s="9" t="s">
        <v>1256</v>
      </c>
      <c r="O270" s="6">
        <v>344.83</v>
      </c>
      <c r="Q270" s="22"/>
      <c r="R270" s="9" t="s">
        <v>808</v>
      </c>
      <c r="S270" s="6">
        <v>506.68</v>
      </c>
      <c r="V270" t="s">
        <v>1257</v>
      </c>
      <c r="W270" s="10">
        <v>725</v>
      </c>
      <c r="AD270" s="43">
        <v>2007</v>
      </c>
      <c r="AE270">
        <v>52</v>
      </c>
      <c r="AF270" t="str">
        <f t="shared" si="16"/>
        <v>001061 GURIA SISTEMAS, S.</v>
      </c>
      <c r="AG270">
        <f t="shared" si="17"/>
        <v>36405</v>
      </c>
    </row>
    <row r="271" spans="9:33" x14ac:dyDescent="0.25">
      <c r="I271" s="22"/>
      <c r="J271" s="9" t="s">
        <v>1258</v>
      </c>
      <c r="K271" s="6">
        <v>315</v>
      </c>
      <c r="M271" s="22"/>
      <c r="N271" s="9" t="s">
        <v>943</v>
      </c>
      <c r="O271" s="6">
        <v>338.32</v>
      </c>
      <c r="Q271" s="22"/>
      <c r="R271" s="9" t="s">
        <v>1259</v>
      </c>
      <c r="S271" s="6">
        <v>505</v>
      </c>
      <c r="V271" t="s">
        <v>1260</v>
      </c>
      <c r="W271" s="10">
        <v>713</v>
      </c>
      <c r="AD271" s="43">
        <v>2007</v>
      </c>
      <c r="AE271">
        <v>53</v>
      </c>
      <c r="AF271" t="str">
        <f t="shared" si="16"/>
        <v>000580 KOROSTEL, S.L</v>
      </c>
      <c r="AG271">
        <f t="shared" si="17"/>
        <v>35740</v>
      </c>
    </row>
    <row r="272" spans="9:33" x14ac:dyDescent="0.25">
      <c r="I272" s="22"/>
      <c r="J272" s="9" t="s">
        <v>982</v>
      </c>
      <c r="K272" s="6">
        <v>308.85000000000002</v>
      </c>
      <c r="M272" s="22"/>
      <c r="N272" s="9" t="s">
        <v>640</v>
      </c>
      <c r="O272" s="6">
        <v>333.05</v>
      </c>
      <c r="Q272" s="22"/>
      <c r="R272" s="9" t="s">
        <v>1261</v>
      </c>
      <c r="S272" s="6">
        <v>494.5</v>
      </c>
      <c r="V272" t="s">
        <v>1262</v>
      </c>
      <c r="W272" s="10">
        <v>703.95</v>
      </c>
      <c r="AD272" s="43">
        <v>2007</v>
      </c>
      <c r="AE272">
        <v>54</v>
      </c>
      <c r="AF272" t="str">
        <f t="shared" si="16"/>
        <v xml:space="preserve">001058 CRESPO Y BLASCO,S </v>
      </c>
      <c r="AG272">
        <f t="shared" si="17"/>
        <v>34800</v>
      </c>
    </row>
    <row r="273" spans="9:33" x14ac:dyDescent="0.25">
      <c r="I273" s="22"/>
      <c r="J273" s="9" t="s">
        <v>918</v>
      </c>
      <c r="K273" s="6">
        <v>297.25</v>
      </c>
      <c r="M273" s="22"/>
      <c r="N273" s="9" t="s">
        <v>1025</v>
      </c>
      <c r="O273" s="6">
        <v>324.42</v>
      </c>
      <c r="Q273" s="22"/>
      <c r="R273" s="9" t="s">
        <v>1008</v>
      </c>
      <c r="S273" s="6">
        <v>486.05</v>
      </c>
      <c r="V273" t="s">
        <v>1263</v>
      </c>
      <c r="W273" s="10">
        <v>695</v>
      </c>
      <c r="AD273" s="43">
        <v>2007</v>
      </c>
      <c r="AE273">
        <v>55</v>
      </c>
      <c r="AF273" t="str">
        <f t="shared" si="16"/>
        <v>000543 BANCO SANTANDER CE</v>
      </c>
      <c r="AG273">
        <f t="shared" si="17"/>
        <v>34783</v>
      </c>
    </row>
    <row r="274" spans="9:33" x14ac:dyDescent="0.25">
      <c r="I274" s="22"/>
      <c r="J274" s="9" t="s">
        <v>1072</v>
      </c>
      <c r="K274" s="6">
        <v>296.3</v>
      </c>
      <c r="M274" s="22"/>
      <c r="N274" s="9" t="s">
        <v>982</v>
      </c>
      <c r="O274" s="6">
        <v>322.75</v>
      </c>
      <c r="Q274" s="22"/>
      <c r="R274" s="9" t="s">
        <v>170</v>
      </c>
      <c r="S274" s="6">
        <v>483.04</v>
      </c>
      <c r="V274" t="s">
        <v>1264</v>
      </c>
      <c r="W274" s="10">
        <v>694.5</v>
      </c>
      <c r="AD274" s="43">
        <v>2007</v>
      </c>
      <c r="AE274">
        <v>56</v>
      </c>
      <c r="AF274" t="str">
        <f t="shared" ref="AF274:AF284" si="18">R57</f>
        <v>001022 ELECTRICIDAD LLAMES</v>
      </c>
      <c r="AG274">
        <f t="shared" ref="AG274:AG284" si="19">S57</f>
        <v>33107.17</v>
      </c>
    </row>
    <row r="275" spans="9:33" x14ac:dyDescent="0.25">
      <c r="I275" s="22"/>
      <c r="J275" s="9" t="s">
        <v>1113</v>
      </c>
      <c r="K275" s="6">
        <v>283.27</v>
      </c>
      <c r="M275" s="22"/>
      <c r="N275" s="9" t="s">
        <v>1265</v>
      </c>
      <c r="O275" s="6">
        <v>319.63</v>
      </c>
      <c r="Q275" s="22"/>
      <c r="R275" s="9" t="s">
        <v>1266</v>
      </c>
      <c r="S275" s="6">
        <v>473.77</v>
      </c>
      <c r="V275" t="s">
        <v>1267</v>
      </c>
      <c r="W275" s="10">
        <v>692.4</v>
      </c>
      <c r="AD275" s="43">
        <v>2007</v>
      </c>
      <c r="AE275">
        <v>57</v>
      </c>
      <c r="AF275" t="str">
        <f t="shared" si="18"/>
        <v>001110 KUTXA</v>
      </c>
      <c r="AG275">
        <f t="shared" si="19"/>
        <v>32678.53</v>
      </c>
    </row>
    <row r="276" spans="9:33" x14ac:dyDescent="0.25">
      <c r="I276" s="22"/>
      <c r="J276" s="9" t="s">
        <v>659</v>
      </c>
      <c r="K276" s="6">
        <v>280.64999999999998</v>
      </c>
      <c r="M276" s="22"/>
      <c r="N276" s="9" t="s">
        <v>535</v>
      </c>
      <c r="O276" s="6">
        <v>313.35000000000002</v>
      </c>
      <c r="Q276" s="22"/>
      <c r="R276" s="9" t="s">
        <v>1268</v>
      </c>
      <c r="S276" s="6">
        <v>450</v>
      </c>
      <c r="V276" t="s">
        <v>1269</v>
      </c>
      <c r="W276" s="10">
        <v>682.5</v>
      </c>
      <c r="AD276" s="43">
        <v>2007</v>
      </c>
      <c r="AE276">
        <v>58</v>
      </c>
      <c r="AF276" t="str">
        <f t="shared" si="18"/>
        <v>001098 MONTAJES E INGENIE</v>
      </c>
      <c r="AG276">
        <f t="shared" si="19"/>
        <v>32400</v>
      </c>
    </row>
    <row r="277" spans="9:33" x14ac:dyDescent="0.25">
      <c r="I277" s="22"/>
      <c r="J277" s="9" t="s">
        <v>1043</v>
      </c>
      <c r="K277" s="6">
        <v>272</v>
      </c>
      <c r="M277" s="22"/>
      <c r="N277" s="9" t="s">
        <v>1270</v>
      </c>
      <c r="O277" s="6">
        <v>311.14999999999998</v>
      </c>
      <c r="Q277" s="22"/>
      <c r="R277" s="9" t="s">
        <v>928</v>
      </c>
      <c r="S277" s="6">
        <v>444.6</v>
      </c>
      <c r="V277" t="s">
        <v>1271</v>
      </c>
      <c r="W277" s="10">
        <v>653.91999999999996</v>
      </c>
      <c r="AD277" s="43">
        <v>2007</v>
      </c>
      <c r="AE277">
        <v>59</v>
      </c>
      <c r="AF277" t="str">
        <f t="shared" si="18"/>
        <v>001067 POINT RENT, S.L</v>
      </c>
      <c r="AG277">
        <f t="shared" si="19"/>
        <v>31900</v>
      </c>
    </row>
    <row r="278" spans="9:33" x14ac:dyDescent="0.25">
      <c r="I278" s="22"/>
      <c r="J278" s="9" t="s">
        <v>1272</v>
      </c>
      <c r="K278" s="6">
        <v>255.5</v>
      </c>
      <c r="M278" s="22"/>
      <c r="N278" s="9" t="s">
        <v>92</v>
      </c>
      <c r="O278" s="6">
        <v>306.39</v>
      </c>
      <c r="Q278" s="22"/>
      <c r="R278" s="9" t="s">
        <v>56</v>
      </c>
      <c r="S278" s="6">
        <v>434.5</v>
      </c>
      <c r="V278" t="s">
        <v>1273</v>
      </c>
      <c r="W278" s="10">
        <v>645.37</v>
      </c>
      <c r="AD278" s="43">
        <v>2007</v>
      </c>
      <c r="AE278">
        <v>60</v>
      </c>
      <c r="AF278" t="str">
        <f t="shared" si="18"/>
        <v>000925 ELECTRICIDAD E.Y.P</v>
      </c>
      <c r="AG278">
        <f t="shared" si="19"/>
        <v>31520</v>
      </c>
    </row>
    <row r="279" spans="9:33" x14ac:dyDescent="0.25">
      <c r="I279" s="22"/>
      <c r="J279" s="9" t="s">
        <v>1274</v>
      </c>
      <c r="K279" s="6">
        <v>253.41</v>
      </c>
      <c r="M279" s="22"/>
      <c r="N279" s="9" t="s">
        <v>1275</v>
      </c>
      <c r="O279" s="6">
        <v>305.60000000000002</v>
      </c>
      <c r="Q279" s="22"/>
      <c r="R279" s="9" t="s">
        <v>1276</v>
      </c>
      <c r="S279" s="6">
        <v>422.4</v>
      </c>
      <c r="V279" t="s">
        <v>1277</v>
      </c>
      <c r="W279" s="10">
        <v>644</v>
      </c>
      <c r="AD279" s="43">
        <v>2007</v>
      </c>
      <c r="AE279">
        <v>61</v>
      </c>
      <c r="AF279" t="str">
        <f t="shared" si="18"/>
        <v>000958 PHB Weserhütte, S.</v>
      </c>
      <c r="AG279">
        <f t="shared" si="19"/>
        <v>31195</v>
      </c>
    </row>
    <row r="280" spans="9:33" x14ac:dyDescent="0.25">
      <c r="I280" s="22"/>
      <c r="J280" s="9" t="s">
        <v>1278</v>
      </c>
      <c r="K280" s="6">
        <v>252</v>
      </c>
      <c r="M280" s="22"/>
      <c r="N280" s="9" t="s">
        <v>1279</v>
      </c>
      <c r="O280" s="6">
        <v>303</v>
      </c>
      <c r="Q280" s="22"/>
      <c r="R280" s="9" t="s">
        <v>1166</v>
      </c>
      <c r="S280" s="6">
        <v>418.83</v>
      </c>
      <c r="V280" t="s">
        <v>1280</v>
      </c>
      <c r="W280" s="10">
        <v>640</v>
      </c>
      <c r="AD280" s="43">
        <v>2007</v>
      </c>
      <c r="AE280">
        <v>62</v>
      </c>
      <c r="AF280" t="str">
        <f t="shared" si="18"/>
        <v>000670 ELECNOR, S.A</v>
      </c>
      <c r="AG280">
        <f t="shared" si="19"/>
        <v>31052</v>
      </c>
    </row>
    <row r="281" spans="9:33" x14ac:dyDescent="0.25">
      <c r="I281" s="22"/>
      <c r="J281" s="9" t="s">
        <v>1048</v>
      </c>
      <c r="K281" s="6">
        <v>240.31</v>
      </c>
      <c r="M281" s="22"/>
      <c r="N281" s="9" t="s">
        <v>1166</v>
      </c>
      <c r="O281" s="6">
        <v>301.48</v>
      </c>
      <c r="Q281" s="22"/>
      <c r="R281" s="9" t="s">
        <v>545</v>
      </c>
      <c r="S281" s="6">
        <v>414.5</v>
      </c>
      <c r="V281" t="s">
        <v>1281</v>
      </c>
      <c r="W281" s="10">
        <v>639.02</v>
      </c>
      <c r="AD281" s="43">
        <v>2007</v>
      </c>
      <c r="AE281">
        <v>63</v>
      </c>
      <c r="AF281" t="str">
        <f t="shared" si="18"/>
        <v>000163 APLICACIONES ELÉCTRICAS S.A.</v>
      </c>
      <c r="AG281">
        <f t="shared" si="19"/>
        <v>30663.4</v>
      </c>
    </row>
    <row r="282" spans="9:33" x14ac:dyDescent="0.25">
      <c r="I282" s="22"/>
      <c r="J282" s="9" t="s">
        <v>808</v>
      </c>
      <c r="K282" s="6">
        <v>236.45</v>
      </c>
      <c r="M282" s="22"/>
      <c r="N282" s="9" t="s">
        <v>1282</v>
      </c>
      <c r="O282" s="6">
        <v>300</v>
      </c>
      <c r="Q282" s="22"/>
      <c r="R282" s="9" t="s">
        <v>1283</v>
      </c>
      <c r="S282" s="6">
        <v>413.86</v>
      </c>
      <c r="V282" t="s">
        <v>634</v>
      </c>
      <c r="W282" s="10">
        <v>637</v>
      </c>
      <c r="AD282" s="43">
        <v>2007</v>
      </c>
      <c r="AE282">
        <v>64</v>
      </c>
      <c r="AF282" t="str">
        <f t="shared" si="18"/>
        <v>000030 ELECTRICIDAD FERSU</v>
      </c>
      <c r="AG282">
        <f t="shared" si="19"/>
        <v>30540.62</v>
      </c>
    </row>
    <row r="283" spans="9:33" x14ac:dyDescent="0.25">
      <c r="I283" s="22"/>
      <c r="J283" s="9" t="s">
        <v>1284</v>
      </c>
      <c r="K283" s="6">
        <v>235.19</v>
      </c>
      <c r="M283" s="22"/>
      <c r="N283" s="9" t="s">
        <v>1285</v>
      </c>
      <c r="O283" s="6">
        <v>300</v>
      </c>
      <c r="Q283" s="22"/>
      <c r="R283" s="9" t="s">
        <v>889</v>
      </c>
      <c r="S283" s="6">
        <v>413.6</v>
      </c>
      <c r="V283" t="s">
        <v>1078</v>
      </c>
      <c r="W283" s="10">
        <v>635</v>
      </c>
      <c r="AD283" s="43">
        <v>2007</v>
      </c>
      <c r="AE283">
        <v>65</v>
      </c>
      <c r="AF283" t="str">
        <f t="shared" si="18"/>
        <v>001060 EXTRACCIONES TOMIÑO</v>
      </c>
      <c r="AG283">
        <f t="shared" si="19"/>
        <v>30480.880000000001</v>
      </c>
    </row>
    <row r="284" spans="9:33" x14ac:dyDescent="0.25">
      <c r="I284" s="22"/>
      <c r="J284" s="9" t="s">
        <v>326</v>
      </c>
      <c r="K284" s="6">
        <v>228</v>
      </c>
      <c r="M284" s="22"/>
      <c r="N284" s="9" t="s">
        <v>1286</v>
      </c>
      <c r="O284" s="6">
        <v>294.60000000000002</v>
      </c>
      <c r="Q284" s="22"/>
      <c r="R284" s="9" t="s">
        <v>1287</v>
      </c>
      <c r="S284" s="6">
        <v>411.82</v>
      </c>
      <c r="V284" t="s">
        <v>1288</v>
      </c>
      <c r="W284" s="10">
        <v>625</v>
      </c>
      <c r="AD284" s="43">
        <v>2007</v>
      </c>
      <c r="AE284">
        <v>66</v>
      </c>
      <c r="AF284" t="str">
        <f t="shared" si="18"/>
        <v>000063 ELECTROWAT, S.A.</v>
      </c>
      <c r="AG284">
        <f t="shared" si="19"/>
        <v>30408</v>
      </c>
    </row>
    <row r="285" spans="9:33" x14ac:dyDescent="0.25">
      <c r="I285" s="22"/>
      <c r="J285" s="9" t="s">
        <v>1289</v>
      </c>
      <c r="K285" s="6">
        <v>218.75</v>
      </c>
      <c r="M285" s="22"/>
      <c r="N285" s="9" t="s">
        <v>1290</v>
      </c>
      <c r="O285" s="6">
        <v>291.85000000000002</v>
      </c>
      <c r="Q285" s="22"/>
      <c r="R285" s="9" t="s">
        <v>1019</v>
      </c>
      <c r="S285" s="6">
        <v>385.76</v>
      </c>
      <c r="V285" t="s">
        <v>1291</v>
      </c>
      <c r="W285" s="10">
        <v>621.67999999999995</v>
      </c>
      <c r="AG285"/>
    </row>
    <row r="286" spans="9:33" x14ac:dyDescent="0.25">
      <c r="I286" s="22"/>
      <c r="J286" s="9" t="s">
        <v>1292</v>
      </c>
      <c r="K286" s="6">
        <v>199.42</v>
      </c>
      <c r="M286" s="22"/>
      <c r="N286" s="9" t="s">
        <v>1293</v>
      </c>
      <c r="O286" s="6">
        <v>287.95</v>
      </c>
      <c r="Q286" s="22"/>
      <c r="R286" s="9" t="s">
        <v>982</v>
      </c>
      <c r="S286" s="6">
        <v>370.95</v>
      </c>
      <c r="V286" t="s">
        <v>1294</v>
      </c>
      <c r="W286" s="10">
        <v>618.63</v>
      </c>
      <c r="AG286"/>
    </row>
    <row r="287" spans="9:33" x14ac:dyDescent="0.25">
      <c r="I287" s="22"/>
      <c r="J287" s="9" t="s">
        <v>1295</v>
      </c>
      <c r="K287" s="6">
        <v>186.65</v>
      </c>
      <c r="M287" s="22"/>
      <c r="N287" s="9" t="s">
        <v>1296</v>
      </c>
      <c r="O287" s="6">
        <v>287.69</v>
      </c>
      <c r="Q287" s="22"/>
      <c r="R287" s="9" t="s">
        <v>1014</v>
      </c>
      <c r="S287" s="6">
        <v>370</v>
      </c>
      <c r="V287" t="s">
        <v>1297</v>
      </c>
      <c r="W287" s="10">
        <v>614.46</v>
      </c>
      <c r="AG287"/>
    </row>
    <row r="288" spans="9:33" x14ac:dyDescent="0.25">
      <c r="I288" s="22"/>
      <c r="J288" s="9" t="s">
        <v>239</v>
      </c>
      <c r="K288" s="6">
        <v>179</v>
      </c>
      <c r="M288" s="22"/>
      <c r="N288" s="9" t="s">
        <v>1298</v>
      </c>
      <c r="O288" s="6">
        <v>287.52999999999997</v>
      </c>
      <c r="Q288" s="22"/>
      <c r="R288" s="9" t="s">
        <v>51</v>
      </c>
      <c r="S288" s="6">
        <v>369.16</v>
      </c>
      <c r="V288" t="s">
        <v>1299</v>
      </c>
      <c r="W288" s="10">
        <v>596.73</v>
      </c>
      <c r="AG288"/>
    </row>
    <row r="289" spans="9:33" x14ac:dyDescent="0.25">
      <c r="I289" s="22"/>
      <c r="J289" s="9" t="s">
        <v>1300</v>
      </c>
      <c r="K289" s="6">
        <v>174.07</v>
      </c>
      <c r="M289" s="22"/>
      <c r="N289" s="9" t="s">
        <v>1301</v>
      </c>
      <c r="O289" s="6">
        <v>280</v>
      </c>
      <c r="Q289" s="22"/>
      <c r="R289" s="9" t="s">
        <v>1302</v>
      </c>
      <c r="S289" s="6">
        <v>364.5</v>
      </c>
      <c r="V289" t="s">
        <v>1108</v>
      </c>
      <c r="W289" s="10">
        <v>590</v>
      </c>
      <c r="AG289"/>
    </row>
    <row r="290" spans="9:33" x14ac:dyDescent="0.25">
      <c r="I290" s="22"/>
      <c r="J290" s="9" t="s">
        <v>1303</v>
      </c>
      <c r="K290" s="6">
        <v>171.85</v>
      </c>
      <c r="M290" s="22"/>
      <c r="N290" s="9" t="s">
        <v>1304</v>
      </c>
      <c r="O290" s="6">
        <v>275.2</v>
      </c>
      <c r="Q290" s="22"/>
      <c r="R290" s="9" t="s">
        <v>1305</v>
      </c>
      <c r="S290" s="6">
        <v>360</v>
      </c>
      <c r="V290" t="s">
        <v>1306</v>
      </c>
      <c r="W290" s="10">
        <v>580</v>
      </c>
      <c r="AG290"/>
    </row>
    <row r="291" spans="9:33" x14ac:dyDescent="0.25">
      <c r="I291" s="22"/>
      <c r="J291" s="9" t="s">
        <v>1307</v>
      </c>
      <c r="K291" s="6">
        <v>165</v>
      </c>
      <c r="M291" s="22"/>
      <c r="N291" s="9" t="s">
        <v>808</v>
      </c>
      <c r="O291" s="6">
        <v>272.7</v>
      </c>
      <c r="Q291" s="22"/>
      <c r="R291" s="9" t="s">
        <v>1308</v>
      </c>
      <c r="S291" s="6">
        <v>350</v>
      </c>
      <c r="V291" t="s">
        <v>1309</v>
      </c>
      <c r="W291" s="10">
        <v>574.24</v>
      </c>
      <c r="AG291"/>
    </row>
    <row r="292" spans="9:33" x14ac:dyDescent="0.25">
      <c r="I292" s="22"/>
      <c r="J292" s="9" t="s">
        <v>847</v>
      </c>
      <c r="K292" s="6">
        <v>162</v>
      </c>
      <c r="M292" s="22"/>
      <c r="N292" s="9" t="s">
        <v>1310</v>
      </c>
      <c r="O292" s="6">
        <v>268.68</v>
      </c>
      <c r="Q292" s="22"/>
      <c r="R292" s="9" t="s">
        <v>422</v>
      </c>
      <c r="S292" s="6">
        <v>340</v>
      </c>
      <c r="V292" t="s">
        <v>648</v>
      </c>
      <c r="W292" s="10">
        <v>571.54999999999995</v>
      </c>
    </row>
    <row r="293" spans="9:33" x14ac:dyDescent="0.25">
      <c r="I293" s="22"/>
      <c r="J293" s="9" t="s">
        <v>1008</v>
      </c>
      <c r="K293" s="6">
        <v>152.44999999999999</v>
      </c>
      <c r="M293" s="22"/>
      <c r="N293" s="9" t="s">
        <v>544</v>
      </c>
      <c r="O293" s="6">
        <v>264</v>
      </c>
      <c r="Q293" s="22"/>
      <c r="R293" s="9" t="s">
        <v>1025</v>
      </c>
      <c r="S293" s="6">
        <v>339.44</v>
      </c>
      <c r="V293" t="s">
        <v>1311</v>
      </c>
      <c r="W293" s="10">
        <v>559.25</v>
      </c>
    </row>
    <row r="294" spans="9:33" x14ac:dyDescent="0.25">
      <c r="I294" s="22"/>
      <c r="J294" s="9" t="s">
        <v>507</v>
      </c>
      <c r="K294" s="6">
        <v>144.05000000000001</v>
      </c>
      <c r="M294" s="22"/>
      <c r="N294" s="9" t="s">
        <v>1043</v>
      </c>
      <c r="O294" s="6">
        <v>262.2</v>
      </c>
      <c r="Q294" s="22"/>
      <c r="R294" s="9" t="s">
        <v>473</v>
      </c>
      <c r="S294" s="6">
        <v>334.2</v>
      </c>
      <c r="V294" t="s">
        <v>1312</v>
      </c>
      <c r="W294" s="10">
        <v>532.4</v>
      </c>
    </row>
    <row r="295" spans="9:33" x14ac:dyDescent="0.25">
      <c r="I295" s="22"/>
      <c r="J295" s="9" t="s">
        <v>1212</v>
      </c>
      <c r="K295" s="6">
        <v>116.46</v>
      </c>
      <c r="M295" s="22"/>
      <c r="N295" s="9" t="s">
        <v>928</v>
      </c>
      <c r="O295" s="6">
        <v>262.10000000000002</v>
      </c>
      <c r="Q295" s="22"/>
      <c r="R295" s="9" t="s">
        <v>1313</v>
      </c>
      <c r="S295" s="6">
        <v>308.64</v>
      </c>
      <c r="V295" t="s">
        <v>1314</v>
      </c>
      <c r="W295" s="10">
        <v>530.4</v>
      </c>
    </row>
    <row r="296" spans="9:33" x14ac:dyDescent="0.25">
      <c r="I296" s="22"/>
      <c r="J296" s="9" t="s">
        <v>1315</v>
      </c>
      <c r="K296" s="6">
        <v>104.92</v>
      </c>
      <c r="M296" s="22"/>
      <c r="N296" s="9" t="s">
        <v>1316</v>
      </c>
      <c r="O296" s="6">
        <v>258.06</v>
      </c>
      <c r="Q296" s="22"/>
      <c r="R296" s="9" t="s">
        <v>751</v>
      </c>
      <c r="S296" s="6">
        <v>298.88</v>
      </c>
      <c r="V296" t="s">
        <v>1317</v>
      </c>
      <c r="W296" s="10">
        <v>524.35</v>
      </c>
    </row>
    <row r="297" spans="9:33" x14ac:dyDescent="0.25">
      <c r="I297" s="22"/>
      <c r="J297" s="9" t="s">
        <v>415</v>
      </c>
      <c r="K297" s="6">
        <v>80</v>
      </c>
      <c r="M297" s="22"/>
      <c r="N297" s="9" t="s">
        <v>1318</v>
      </c>
      <c r="O297" s="6">
        <v>246.05</v>
      </c>
      <c r="Q297" s="22"/>
      <c r="R297" s="9" t="s">
        <v>1319</v>
      </c>
      <c r="S297" s="6">
        <v>278.2</v>
      </c>
      <c r="V297" t="s">
        <v>1320</v>
      </c>
      <c r="W297" s="10">
        <v>511.39</v>
      </c>
    </row>
    <row r="298" spans="9:33" x14ac:dyDescent="0.25">
      <c r="I298" s="22"/>
      <c r="J298" s="9" t="s">
        <v>193</v>
      </c>
      <c r="K298" s="6">
        <v>54.1</v>
      </c>
      <c r="M298" s="22"/>
      <c r="N298" s="9" t="s">
        <v>922</v>
      </c>
      <c r="O298" s="6">
        <v>243.3</v>
      </c>
      <c r="Q298" s="22"/>
      <c r="R298" s="9" t="s">
        <v>1113</v>
      </c>
      <c r="S298" s="6">
        <v>268</v>
      </c>
      <c r="V298" t="s">
        <v>362</v>
      </c>
      <c r="W298" s="10">
        <v>509.44</v>
      </c>
    </row>
    <row r="299" spans="9:33" x14ac:dyDescent="0.25">
      <c r="I299" s="22"/>
      <c r="J299" s="9" t="s">
        <v>1321</v>
      </c>
      <c r="K299" s="6">
        <v>53.96</v>
      </c>
      <c r="M299" s="22"/>
      <c r="N299" s="9" t="s">
        <v>995</v>
      </c>
      <c r="O299" s="6">
        <v>243.1</v>
      </c>
      <c r="Q299" s="22"/>
      <c r="R299" s="9" t="s">
        <v>772</v>
      </c>
      <c r="S299" s="6">
        <v>264.60000000000002</v>
      </c>
      <c r="V299" t="s">
        <v>1322</v>
      </c>
      <c r="W299" s="10">
        <v>500</v>
      </c>
    </row>
    <row r="300" spans="9:33" x14ac:dyDescent="0.25">
      <c r="I300" s="22"/>
      <c r="J300" s="9" t="s">
        <v>1323</v>
      </c>
      <c r="K300" s="6">
        <v>43.38</v>
      </c>
      <c r="M300" s="22"/>
      <c r="N300" s="9" t="s">
        <v>692</v>
      </c>
      <c r="O300" s="6">
        <v>241.85</v>
      </c>
      <c r="Q300" s="22"/>
      <c r="R300" s="9" t="s">
        <v>1324</v>
      </c>
      <c r="S300" s="6">
        <v>264</v>
      </c>
      <c r="V300" t="s">
        <v>1325</v>
      </c>
      <c r="W300" s="10">
        <v>486.84</v>
      </c>
    </row>
    <row r="301" spans="9:33" x14ac:dyDescent="0.25">
      <c r="I301" s="22"/>
      <c r="J301" s="9" t="s">
        <v>1326</v>
      </c>
      <c r="K301" s="6">
        <v>37.770000000000003</v>
      </c>
      <c r="M301" s="22"/>
      <c r="N301" s="9" t="s">
        <v>1327</v>
      </c>
      <c r="O301" s="6">
        <v>241.6</v>
      </c>
      <c r="Q301" s="22"/>
      <c r="R301" s="9" t="s">
        <v>947</v>
      </c>
      <c r="S301" s="6">
        <v>260.94</v>
      </c>
      <c r="V301" t="s">
        <v>1328</v>
      </c>
      <c r="W301" s="10">
        <v>470.32</v>
      </c>
    </row>
    <row r="302" spans="9:33" x14ac:dyDescent="0.25">
      <c r="I302" s="22"/>
      <c r="J302" s="9" t="s">
        <v>1329</v>
      </c>
      <c r="K302" s="6">
        <v>33.65</v>
      </c>
      <c r="M302" s="22"/>
      <c r="N302" s="9" t="s">
        <v>838</v>
      </c>
      <c r="O302" s="6">
        <v>241.5</v>
      </c>
      <c r="Q302" s="22"/>
      <c r="R302" s="9" t="s">
        <v>1050</v>
      </c>
      <c r="S302" s="6">
        <v>251.24</v>
      </c>
      <c r="V302" t="s">
        <v>1330</v>
      </c>
      <c r="W302" s="10">
        <v>461.48</v>
      </c>
    </row>
    <row r="303" spans="9:33" x14ac:dyDescent="0.25">
      <c r="I303" s="22"/>
      <c r="J303" s="9" t="s">
        <v>1331</v>
      </c>
      <c r="K303" s="6">
        <v>19.489999999999998</v>
      </c>
      <c r="M303" s="22"/>
      <c r="N303" s="9" t="s">
        <v>929</v>
      </c>
      <c r="O303" s="6">
        <v>241.02</v>
      </c>
      <c r="Q303" s="22"/>
      <c r="R303" s="9" t="s">
        <v>1332</v>
      </c>
      <c r="S303" s="6">
        <v>250.28</v>
      </c>
      <c r="V303" t="s">
        <v>1333</v>
      </c>
      <c r="W303" s="10">
        <v>460.01</v>
      </c>
    </row>
    <row r="304" spans="9:33" x14ac:dyDescent="0.25">
      <c r="I304" s="22"/>
      <c r="J304" s="9" t="s">
        <v>1334</v>
      </c>
      <c r="K304" s="6">
        <v>18.899999999999999</v>
      </c>
      <c r="M304" s="22"/>
      <c r="N304" s="9" t="s">
        <v>864</v>
      </c>
      <c r="O304" s="6">
        <v>240.87</v>
      </c>
      <c r="Q304" s="22"/>
      <c r="R304" s="9" t="s">
        <v>397</v>
      </c>
      <c r="S304" s="6">
        <v>188.3</v>
      </c>
      <c r="V304" t="s">
        <v>1335</v>
      </c>
      <c r="W304" s="10">
        <v>459.25</v>
      </c>
    </row>
    <row r="305" spans="9:23" x14ac:dyDescent="0.25">
      <c r="I305" s="22"/>
      <c r="J305" s="9" t="s">
        <v>579</v>
      </c>
      <c r="K305" s="6">
        <v>0</v>
      </c>
      <c r="M305" s="22"/>
      <c r="N305" s="9" t="s">
        <v>1008</v>
      </c>
      <c r="O305" s="6">
        <v>235.34</v>
      </c>
      <c r="Q305" s="22"/>
      <c r="R305" s="9" t="s">
        <v>112</v>
      </c>
      <c r="S305" s="6">
        <v>178.8</v>
      </c>
      <c r="V305" t="s">
        <v>215</v>
      </c>
      <c r="W305" s="10">
        <v>450</v>
      </c>
    </row>
    <row r="306" spans="9:23" x14ac:dyDescent="0.25">
      <c r="K306" s="10">
        <f>SUM(K2:K305)</f>
        <v>6907899.5999999931</v>
      </c>
      <c r="M306" s="22"/>
      <c r="N306" s="9" t="s">
        <v>832</v>
      </c>
      <c r="O306" s="6">
        <v>234.24</v>
      </c>
      <c r="Q306" s="22"/>
      <c r="R306" s="9" t="s">
        <v>1336</v>
      </c>
      <c r="S306" s="6">
        <v>178.15</v>
      </c>
      <c r="V306" t="s">
        <v>1337</v>
      </c>
      <c r="W306" s="10">
        <v>450</v>
      </c>
    </row>
    <row r="307" spans="9:23" x14ac:dyDescent="0.25">
      <c r="L307" s="10">
        <f>SUM(K2:K62)</f>
        <v>5175421.9899999993</v>
      </c>
      <c r="M307" s="22"/>
      <c r="N307" s="9" t="s">
        <v>1338</v>
      </c>
      <c r="O307" s="6">
        <v>198.52</v>
      </c>
      <c r="Q307" s="22"/>
      <c r="R307" s="9" t="s">
        <v>95</v>
      </c>
      <c r="S307" s="6">
        <v>178</v>
      </c>
      <c r="V307" t="s">
        <v>1339</v>
      </c>
      <c r="W307" s="10">
        <v>448.62</v>
      </c>
    </row>
    <row r="308" spans="9:23" x14ac:dyDescent="0.25">
      <c r="K308" t="s">
        <v>9</v>
      </c>
      <c r="L308" s="11">
        <f>L307/K306</f>
        <v>0.74920341777984212</v>
      </c>
      <c r="M308" s="22"/>
      <c r="N308" s="9" t="s">
        <v>1307</v>
      </c>
      <c r="O308" s="6">
        <v>177.4</v>
      </c>
      <c r="Q308" s="22"/>
      <c r="R308" s="9" t="s">
        <v>1340</v>
      </c>
      <c r="S308" s="6">
        <v>176.2</v>
      </c>
      <c r="V308" t="s">
        <v>1341</v>
      </c>
      <c r="W308" s="10">
        <v>445.59</v>
      </c>
    </row>
    <row r="309" spans="9:23" x14ac:dyDescent="0.25">
      <c r="J309" t="s">
        <v>1101</v>
      </c>
      <c r="K309">
        <f>COUNT(K2:K305)</f>
        <v>304</v>
      </c>
      <c r="M309" s="22"/>
      <c r="N309" s="9" t="s">
        <v>1024</v>
      </c>
      <c r="O309" s="6">
        <v>165.29</v>
      </c>
      <c r="Q309" s="22"/>
      <c r="R309" s="9" t="s">
        <v>1342</v>
      </c>
      <c r="S309" s="6">
        <v>170.2</v>
      </c>
      <c r="V309" t="s">
        <v>1084</v>
      </c>
      <c r="W309" s="10">
        <v>436.34</v>
      </c>
    </row>
    <row r="310" spans="9:23" x14ac:dyDescent="0.25">
      <c r="M310" s="22"/>
      <c r="N310" s="9" t="s">
        <v>1343</v>
      </c>
      <c r="O310" s="6">
        <v>160</v>
      </c>
      <c r="Q310" s="22"/>
      <c r="R310" s="9" t="s">
        <v>1344</v>
      </c>
      <c r="S310" s="6">
        <v>165</v>
      </c>
      <c r="V310" t="s">
        <v>1345</v>
      </c>
      <c r="W310" s="10">
        <v>435.47</v>
      </c>
    </row>
    <row r="311" spans="9:23" x14ac:dyDescent="0.25">
      <c r="M311" s="22"/>
      <c r="N311" s="9" t="s">
        <v>1089</v>
      </c>
      <c r="O311" s="6">
        <v>159.4</v>
      </c>
      <c r="Q311" s="22"/>
      <c r="R311" s="9" t="s">
        <v>659</v>
      </c>
      <c r="S311" s="6">
        <v>158.52000000000001</v>
      </c>
      <c r="V311" t="s">
        <v>1346</v>
      </c>
      <c r="W311" s="10">
        <v>429.34</v>
      </c>
    </row>
    <row r="312" spans="9:23" x14ac:dyDescent="0.25">
      <c r="M312" s="22"/>
      <c r="N312" s="9" t="s">
        <v>1347</v>
      </c>
      <c r="O312" s="6">
        <v>157.80000000000001</v>
      </c>
      <c r="Q312" s="22"/>
      <c r="R312" s="9" t="s">
        <v>337</v>
      </c>
      <c r="S312" s="6">
        <v>153.59</v>
      </c>
      <c r="V312" t="s">
        <v>1348</v>
      </c>
      <c r="W312" s="10">
        <v>428.48</v>
      </c>
    </row>
    <row r="313" spans="9:23" x14ac:dyDescent="0.25">
      <c r="M313" s="22"/>
      <c r="N313" s="9" t="s">
        <v>1349</v>
      </c>
      <c r="O313" s="6">
        <v>152.1</v>
      </c>
      <c r="Q313" s="22"/>
      <c r="R313" s="9" t="s">
        <v>877</v>
      </c>
      <c r="S313" s="6">
        <v>138.30000000000001</v>
      </c>
      <c r="V313" t="s">
        <v>1350</v>
      </c>
      <c r="W313" s="10">
        <v>415.78</v>
      </c>
    </row>
    <row r="314" spans="9:23" x14ac:dyDescent="0.25">
      <c r="M314" s="22"/>
      <c r="N314" s="9" t="s">
        <v>1061</v>
      </c>
      <c r="O314" s="6">
        <v>151.4</v>
      </c>
      <c r="Q314" s="22"/>
      <c r="R314" s="9" t="s">
        <v>864</v>
      </c>
      <c r="S314" s="6">
        <v>125.33</v>
      </c>
      <c r="V314" t="s">
        <v>856</v>
      </c>
      <c r="W314" s="10">
        <v>410.7</v>
      </c>
    </row>
    <row r="315" spans="9:23" x14ac:dyDescent="0.25">
      <c r="M315" s="22"/>
      <c r="N315" s="9" t="s">
        <v>1351</v>
      </c>
      <c r="O315" s="6">
        <v>146.9</v>
      </c>
      <c r="Q315" s="22"/>
      <c r="R315" s="9" t="s">
        <v>1089</v>
      </c>
      <c r="S315" s="6">
        <v>123.49</v>
      </c>
      <c r="V315" t="s">
        <v>1352</v>
      </c>
      <c r="W315" s="10">
        <v>406.08</v>
      </c>
    </row>
    <row r="316" spans="9:23" x14ac:dyDescent="0.25">
      <c r="M316" s="22"/>
      <c r="N316" s="9" t="s">
        <v>1326</v>
      </c>
      <c r="O316" s="6">
        <v>145.80000000000001</v>
      </c>
      <c r="Q316" s="22"/>
      <c r="R316" s="9" t="s">
        <v>1353</v>
      </c>
      <c r="S316" s="6">
        <v>106</v>
      </c>
      <c r="V316" t="s">
        <v>1354</v>
      </c>
      <c r="W316" s="10">
        <v>399.37</v>
      </c>
    </row>
    <row r="317" spans="9:23" x14ac:dyDescent="0.25">
      <c r="M317" s="22"/>
      <c r="N317" s="9" t="s">
        <v>1128</v>
      </c>
      <c r="O317" s="6">
        <v>145</v>
      </c>
      <c r="Q317" s="22"/>
      <c r="R317" s="9" t="s">
        <v>1355</v>
      </c>
      <c r="S317" s="6">
        <v>100</v>
      </c>
      <c r="V317" t="s">
        <v>334</v>
      </c>
      <c r="W317" s="10">
        <v>395.2</v>
      </c>
    </row>
    <row r="318" spans="9:23" x14ac:dyDescent="0.25">
      <c r="M318" s="22"/>
      <c r="N318" s="9" t="s">
        <v>36</v>
      </c>
      <c r="O318" s="6">
        <v>133</v>
      </c>
      <c r="Q318" s="22"/>
      <c r="R318" s="9" t="s">
        <v>1356</v>
      </c>
      <c r="S318" s="6">
        <v>100</v>
      </c>
      <c r="V318" t="s">
        <v>1357</v>
      </c>
      <c r="W318" s="10">
        <v>390</v>
      </c>
    </row>
    <row r="319" spans="9:23" x14ac:dyDescent="0.25">
      <c r="M319" s="22"/>
      <c r="N319" s="9" t="s">
        <v>151</v>
      </c>
      <c r="O319" s="6">
        <v>124.8</v>
      </c>
      <c r="Q319" s="22"/>
      <c r="R319" s="9" t="s">
        <v>122</v>
      </c>
      <c r="S319" s="6">
        <v>75</v>
      </c>
      <c r="V319" t="s">
        <v>1066</v>
      </c>
      <c r="W319" s="10">
        <v>389.78999999999996</v>
      </c>
    </row>
    <row r="320" spans="9:23" x14ac:dyDescent="0.25">
      <c r="M320" s="22"/>
      <c r="N320" s="9" t="s">
        <v>1358</v>
      </c>
      <c r="O320" s="6">
        <v>118.5</v>
      </c>
      <c r="Q320" s="22"/>
      <c r="R320" s="9" t="s">
        <v>1359</v>
      </c>
      <c r="S320" s="6">
        <v>70.2</v>
      </c>
      <c r="V320" t="s">
        <v>802</v>
      </c>
      <c r="W320" s="10">
        <v>385.84</v>
      </c>
    </row>
    <row r="321" spans="13:30" x14ac:dyDescent="0.25">
      <c r="M321" s="22"/>
      <c r="N321" s="9" t="s">
        <v>772</v>
      </c>
      <c r="O321" s="6">
        <v>110</v>
      </c>
      <c r="Q321" s="22"/>
      <c r="R321" s="9" t="s">
        <v>1360</v>
      </c>
      <c r="S321" s="6">
        <v>64.16</v>
      </c>
      <c r="V321" t="s">
        <v>1361</v>
      </c>
      <c r="W321" s="10">
        <v>385.84</v>
      </c>
    </row>
    <row r="322" spans="13:30" x14ac:dyDescent="0.25">
      <c r="M322" s="22"/>
      <c r="N322" s="9" t="s">
        <v>1362</v>
      </c>
      <c r="O322" s="6">
        <v>98.7</v>
      </c>
      <c r="Q322" s="22"/>
      <c r="R322" s="9" t="s">
        <v>615</v>
      </c>
      <c r="S322" s="6">
        <v>63.09</v>
      </c>
      <c r="V322" t="s">
        <v>1363</v>
      </c>
      <c r="W322" s="10">
        <v>384.88</v>
      </c>
    </row>
    <row r="323" spans="13:30" x14ac:dyDescent="0.25">
      <c r="M323" s="22"/>
      <c r="N323" s="9" t="s">
        <v>1031</v>
      </c>
      <c r="O323" s="6">
        <v>98.7</v>
      </c>
      <c r="Q323" s="22"/>
      <c r="R323" s="9" t="s">
        <v>1364</v>
      </c>
      <c r="S323" s="6">
        <v>54</v>
      </c>
      <c r="V323" t="s">
        <v>1365</v>
      </c>
      <c r="W323" s="10">
        <v>381.05</v>
      </c>
    </row>
    <row r="324" spans="13:30" x14ac:dyDescent="0.25">
      <c r="M324" s="22"/>
      <c r="N324" s="9" t="s">
        <v>1366</v>
      </c>
      <c r="O324" s="6">
        <v>98.7</v>
      </c>
      <c r="Q324" s="22"/>
      <c r="R324" s="9" t="s">
        <v>1040</v>
      </c>
      <c r="S324" s="6">
        <v>41.4</v>
      </c>
      <c r="V324" t="s">
        <v>1096</v>
      </c>
      <c r="W324" s="10">
        <v>377.26</v>
      </c>
    </row>
    <row r="325" spans="13:30" x14ac:dyDescent="0.25">
      <c r="M325" s="22"/>
      <c r="N325" s="9" t="s">
        <v>1367</v>
      </c>
      <c r="O325" s="6">
        <v>93</v>
      </c>
      <c r="Q325" s="22"/>
      <c r="R325" s="9" t="s">
        <v>1043</v>
      </c>
      <c r="S325" s="6">
        <v>40.65</v>
      </c>
      <c r="V325" t="s">
        <v>1368</v>
      </c>
      <c r="W325" s="10">
        <v>377.26</v>
      </c>
    </row>
    <row r="326" spans="13:30" x14ac:dyDescent="0.25">
      <c r="M326" s="22"/>
      <c r="N326" s="9" t="s">
        <v>550</v>
      </c>
      <c r="O326" s="6">
        <v>81.45</v>
      </c>
      <c r="Q326" s="22"/>
      <c r="R326" s="9" t="s">
        <v>507</v>
      </c>
      <c r="S326" s="6">
        <v>37.200000000000003</v>
      </c>
      <c r="V326" t="s">
        <v>1149</v>
      </c>
      <c r="W326" s="10">
        <v>373</v>
      </c>
    </row>
    <row r="327" spans="13:30" x14ac:dyDescent="0.25">
      <c r="M327" s="22"/>
      <c r="N327" s="9" t="s">
        <v>615</v>
      </c>
      <c r="O327" s="6">
        <v>64.98</v>
      </c>
      <c r="Q327" s="22"/>
      <c r="R327" s="9" t="s">
        <v>129</v>
      </c>
      <c r="S327" s="6">
        <v>30</v>
      </c>
      <c r="V327" t="s">
        <v>1369</v>
      </c>
      <c r="W327" s="10">
        <v>371.9</v>
      </c>
    </row>
    <row r="328" spans="13:30" x14ac:dyDescent="0.25">
      <c r="M328" s="22"/>
      <c r="N328" s="9" t="s">
        <v>1370</v>
      </c>
      <c r="O328" s="6">
        <v>63.35</v>
      </c>
      <c r="Q328" s="22"/>
      <c r="R328" s="9" t="s">
        <v>901</v>
      </c>
      <c r="S328" s="6">
        <v>30</v>
      </c>
      <c r="V328" t="s">
        <v>1371</v>
      </c>
      <c r="W328" s="10">
        <v>369.67</v>
      </c>
    </row>
    <row r="329" spans="13:30" x14ac:dyDescent="0.25">
      <c r="M329" s="22"/>
      <c r="N329" s="9" t="s">
        <v>507</v>
      </c>
      <c r="O329" s="6">
        <v>58.52</v>
      </c>
      <c r="Q329" s="22"/>
      <c r="R329" s="9" t="s">
        <v>1372</v>
      </c>
      <c r="S329" s="6">
        <v>0</v>
      </c>
      <c r="V329" t="s">
        <v>159</v>
      </c>
      <c r="W329" s="10">
        <v>367.16</v>
      </c>
    </row>
    <row r="330" spans="13:30" x14ac:dyDescent="0.25">
      <c r="M330" s="22"/>
      <c r="N330" s="9" t="s">
        <v>1373</v>
      </c>
      <c r="O330" s="6">
        <v>19.149999999999999</v>
      </c>
      <c r="Q330" s="22"/>
      <c r="R330" s="9" t="s">
        <v>1374</v>
      </c>
      <c r="S330" s="6">
        <v>0</v>
      </c>
      <c r="V330" t="s">
        <v>1375</v>
      </c>
      <c r="W330" s="10">
        <v>363.75</v>
      </c>
    </row>
    <row r="331" spans="13:30" x14ac:dyDescent="0.25">
      <c r="M331" s="22"/>
      <c r="N331" s="9" t="s">
        <v>1376</v>
      </c>
      <c r="O331" s="6">
        <v>9.64</v>
      </c>
      <c r="Q331" s="22"/>
      <c r="R331" s="9" t="s">
        <v>360</v>
      </c>
      <c r="S331" s="6">
        <v>-1856</v>
      </c>
      <c r="V331" t="s">
        <v>1377</v>
      </c>
      <c r="W331" s="10">
        <v>353.52</v>
      </c>
    </row>
    <row r="332" spans="13:30" x14ac:dyDescent="0.25">
      <c r="O332" s="10">
        <f>SUM(O2:O331)</f>
        <v>7143404.3200000031</v>
      </c>
      <c r="Q332" s="22"/>
      <c r="R332" s="9" t="s">
        <v>21</v>
      </c>
      <c r="S332" s="6">
        <v>-2950.11</v>
      </c>
      <c r="V332" t="s">
        <v>1378</v>
      </c>
      <c r="W332" s="10">
        <v>336.33</v>
      </c>
    </row>
    <row r="333" spans="13:30" x14ac:dyDescent="0.25">
      <c r="P333" s="10">
        <f>SUM(O2:O66)</f>
        <v>5954631.1599999992</v>
      </c>
      <c r="Q333" s="22"/>
      <c r="R333" s="9" t="s">
        <v>434</v>
      </c>
      <c r="S333" s="6">
        <v>-18130</v>
      </c>
      <c r="V333" t="s">
        <v>1106</v>
      </c>
      <c r="W333" s="10">
        <v>332.55</v>
      </c>
    </row>
    <row r="334" spans="13:30" x14ac:dyDescent="0.25">
      <c r="O334" t="s">
        <v>9</v>
      </c>
      <c r="P334" s="11">
        <f>P333/O332</f>
        <v>0.83358450582564769</v>
      </c>
      <c r="S334" s="10">
        <f>SUM(S2:S333)</f>
        <v>7817882.6400000053</v>
      </c>
      <c r="V334" t="s">
        <v>1379</v>
      </c>
      <c r="W334" s="10">
        <v>328.32</v>
      </c>
    </row>
    <row r="335" spans="13:30" x14ac:dyDescent="0.25">
      <c r="N335" t="s">
        <v>1101</v>
      </c>
      <c r="O335">
        <f>COUNT(O2:O331)</f>
        <v>330</v>
      </c>
      <c r="T335" s="10">
        <f>SUM(S2:S67)</f>
        <v>6217227.8000000007</v>
      </c>
      <c r="U335" s="10"/>
      <c r="V335" s="10" t="s">
        <v>1125</v>
      </c>
      <c r="W335" s="10">
        <v>325.5</v>
      </c>
      <c r="AC335" s="10"/>
      <c r="AD335" s="10"/>
    </row>
    <row r="336" spans="13:30" x14ac:dyDescent="0.25">
      <c r="S336" t="s">
        <v>9</v>
      </c>
      <c r="T336" s="11">
        <f>T335/S334</f>
        <v>0.7952572437183576</v>
      </c>
      <c r="U336" s="11"/>
      <c r="V336" s="11" t="s">
        <v>1380</v>
      </c>
      <c r="W336" s="10">
        <v>325.5</v>
      </c>
      <c r="AC336" s="11"/>
      <c r="AD336" s="11"/>
    </row>
    <row r="337" spans="18:23" x14ac:dyDescent="0.25">
      <c r="R337" t="s">
        <v>1101</v>
      </c>
      <c r="S337">
        <f>COUNT(S2:S333)</f>
        <v>332</v>
      </c>
      <c r="V337" t="s">
        <v>707</v>
      </c>
      <c r="W337" s="10">
        <v>318.5</v>
      </c>
    </row>
    <row r="338" spans="18:23" x14ac:dyDescent="0.25">
      <c r="V338" t="s">
        <v>1381</v>
      </c>
      <c r="W338" s="10">
        <v>316.48</v>
      </c>
    </row>
    <row r="339" spans="18:23" x14ac:dyDescent="0.25">
      <c r="V339" t="s">
        <v>1382</v>
      </c>
      <c r="W339" s="10">
        <v>314.68</v>
      </c>
    </row>
    <row r="340" spans="18:23" x14ac:dyDescent="0.25">
      <c r="V340" t="s">
        <v>1383</v>
      </c>
      <c r="W340" s="10">
        <v>306</v>
      </c>
    </row>
    <row r="341" spans="18:23" x14ac:dyDescent="0.25">
      <c r="V341" t="s">
        <v>1127</v>
      </c>
      <c r="W341" s="10">
        <v>305.54000000000002</v>
      </c>
    </row>
    <row r="342" spans="18:23" x14ac:dyDescent="0.25">
      <c r="V342" t="s">
        <v>813</v>
      </c>
      <c r="W342" s="10">
        <v>304.93</v>
      </c>
    </row>
    <row r="343" spans="18:23" x14ac:dyDescent="0.25">
      <c r="V343" t="s">
        <v>1180</v>
      </c>
      <c r="W343" s="10">
        <v>303.97000000000003</v>
      </c>
    </row>
    <row r="344" spans="18:23" x14ac:dyDescent="0.25">
      <c r="V344" t="s">
        <v>1384</v>
      </c>
      <c r="W344" s="10">
        <v>302.58999999999997</v>
      </c>
    </row>
    <row r="345" spans="18:23" x14ac:dyDescent="0.25">
      <c r="V345" t="s">
        <v>1385</v>
      </c>
      <c r="W345" s="10">
        <v>301.75</v>
      </c>
    </row>
    <row r="346" spans="18:23" x14ac:dyDescent="0.25">
      <c r="V346" t="s">
        <v>1386</v>
      </c>
      <c r="W346" s="10">
        <v>284.52</v>
      </c>
    </row>
    <row r="347" spans="18:23" x14ac:dyDescent="0.25">
      <c r="V347" t="s">
        <v>1387</v>
      </c>
      <c r="W347" s="10">
        <v>279.87</v>
      </c>
    </row>
    <row r="348" spans="18:23" x14ac:dyDescent="0.25">
      <c r="V348" t="s">
        <v>1388</v>
      </c>
      <c r="W348" s="10">
        <v>278.05</v>
      </c>
    </row>
    <row r="349" spans="18:23" x14ac:dyDescent="0.25">
      <c r="V349" t="s">
        <v>1389</v>
      </c>
      <c r="W349" s="10">
        <v>274.87</v>
      </c>
    </row>
    <row r="350" spans="18:23" x14ac:dyDescent="0.25">
      <c r="V350" t="s">
        <v>1390</v>
      </c>
      <c r="W350" s="10">
        <v>271.60000000000002</v>
      </c>
    </row>
    <row r="351" spans="18:23" x14ac:dyDescent="0.25">
      <c r="V351" t="s">
        <v>1391</v>
      </c>
      <c r="W351" s="10">
        <v>269.35000000000002</v>
      </c>
    </row>
    <row r="352" spans="18:23" x14ac:dyDescent="0.25">
      <c r="V352" t="s">
        <v>836</v>
      </c>
      <c r="W352" s="10">
        <v>265.74</v>
      </c>
    </row>
    <row r="353" spans="22:23" x14ac:dyDescent="0.25">
      <c r="V353" t="s">
        <v>1392</v>
      </c>
      <c r="W353" s="10">
        <v>260</v>
      </c>
    </row>
    <row r="354" spans="22:23" x14ac:dyDescent="0.25">
      <c r="V354" t="s">
        <v>1393</v>
      </c>
      <c r="W354" s="10">
        <v>244.05</v>
      </c>
    </row>
    <row r="355" spans="22:23" x14ac:dyDescent="0.25">
      <c r="V355" t="s">
        <v>1394</v>
      </c>
      <c r="W355" s="10">
        <v>243.95</v>
      </c>
    </row>
    <row r="356" spans="22:23" x14ac:dyDescent="0.25">
      <c r="V356" t="s">
        <v>1395</v>
      </c>
      <c r="W356" s="10">
        <v>240.48</v>
      </c>
    </row>
    <row r="357" spans="22:23" x14ac:dyDescent="0.25">
      <c r="V357" t="s">
        <v>1396</v>
      </c>
      <c r="W357" s="10">
        <v>240</v>
      </c>
    </row>
    <row r="358" spans="22:23" x14ac:dyDescent="0.25">
      <c r="V358" t="s">
        <v>608</v>
      </c>
      <c r="W358" s="10">
        <v>237</v>
      </c>
    </row>
    <row r="359" spans="22:23" x14ac:dyDescent="0.25">
      <c r="V359" t="s">
        <v>1397</v>
      </c>
      <c r="W359" s="10">
        <v>236.88</v>
      </c>
    </row>
    <row r="360" spans="22:23" x14ac:dyDescent="0.25">
      <c r="V360" t="s">
        <v>1398</v>
      </c>
      <c r="W360" s="10">
        <v>210</v>
      </c>
    </row>
    <row r="361" spans="22:23" x14ac:dyDescent="0.25">
      <c r="V361" t="s">
        <v>1173</v>
      </c>
      <c r="W361" s="10">
        <v>195</v>
      </c>
    </row>
    <row r="362" spans="22:23" x14ac:dyDescent="0.25">
      <c r="V362" t="s">
        <v>1169</v>
      </c>
      <c r="W362" s="10">
        <v>195</v>
      </c>
    </row>
    <row r="363" spans="22:23" x14ac:dyDescent="0.25">
      <c r="V363" t="s">
        <v>1399</v>
      </c>
      <c r="W363" s="10">
        <v>194.25</v>
      </c>
    </row>
    <row r="364" spans="22:23" x14ac:dyDescent="0.25">
      <c r="V364" t="s">
        <v>1400</v>
      </c>
      <c r="W364" s="10">
        <v>190</v>
      </c>
    </row>
    <row r="365" spans="22:23" x14ac:dyDescent="0.25">
      <c r="V365" t="s">
        <v>1401</v>
      </c>
      <c r="W365" s="10">
        <v>190</v>
      </c>
    </row>
    <row r="366" spans="22:23" x14ac:dyDescent="0.25">
      <c r="V366" t="s">
        <v>1402</v>
      </c>
      <c r="W366" s="10">
        <v>185.38</v>
      </c>
    </row>
    <row r="367" spans="22:23" x14ac:dyDescent="0.25">
      <c r="V367" t="s">
        <v>1403</v>
      </c>
      <c r="W367" s="10">
        <v>175</v>
      </c>
    </row>
    <row r="368" spans="22:23" x14ac:dyDescent="0.25">
      <c r="V368" t="s">
        <v>1404</v>
      </c>
      <c r="W368" s="10">
        <v>174</v>
      </c>
    </row>
    <row r="369" spans="22:23" x14ac:dyDescent="0.25">
      <c r="V369" t="s">
        <v>1405</v>
      </c>
      <c r="W369" s="10">
        <v>170.43</v>
      </c>
    </row>
    <row r="370" spans="22:23" x14ac:dyDescent="0.25">
      <c r="V370" t="s">
        <v>1406</v>
      </c>
      <c r="W370" s="10">
        <v>168.28</v>
      </c>
    </row>
    <row r="371" spans="22:23" x14ac:dyDescent="0.25">
      <c r="V371" t="s">
        <v>1100</v>
      </c>
      <c r="W371" s="10">
        <v>163.31</v>
      </c>
    </row>
    <row r="372" spans="22:23" x14ac:dyDescent="0.25">
      <c r="V372" t="s">
        <v>1407</v>
      </c>
      <c r="W372" s="10">
        <v>160.96</v>
      </c>
    </row>
    <row r="373" spans="22:23" x14ac:dyDescent="0.25">
      <c r="V373" t="s">
        <v>1408</v>
      </c>
      <c r="W373" s="10">
        <v>157.66</v>
      </c>
    </row>
    <row r="374" spans="22:23" x14ac:dyDescent="0.25">
      <c r="V374" t="s">
        <v>674</v>
      </c>
      <c r="W374" s="10">
        <v>152.41999999999999</v>
      </c>
    </row>
    <row r="375" spans="22:23" x14ac:dyDescent="0.25">
      <c r="V375" t="s">
        <v>1409</v>
      </c>
      <c r="W375" s="10">
        <v>151.30000000000001</v>
      </c>
    </row>
    <row r="376" spans="22:23" x14ac:dyDescent="0.25">
      <c r="V376" t="s">
        <v>511</v>
      </c>
      <c r="W376" s="10">
        <v>149.6</v>
      </c>
    </row>
    <row r="377" spans="22:23" x14ac:dyDescent="0.25">
      <c r="V377" t="s">
        <v>1154</v>
      </c>
      <c r="W377" s="10">
        <v>146</v>
      </c>
    </row>
    <row r="378" spans="22:23" x14ac:dyDescent="0.25">
      <c r="V378" t="s">
        <v>1410</v>
      </c>
      <c r="W378" s="10">
        <v>136.5</v>
      </c>
    </row>
    <row r="379" spans="22:23" x14ac:dyDescent="0.25">
      <c r="V379" t="s">
        <v>1411</v>
      </c>
      <c r="W379" s="10">
        <v>136.5</v>
      </c>
    </row>
    <row r="380" spans="22:23" x14ac:dyDescent="0.25">
      <c r="V380" t="s">
        <v>1412</v>
      </c>
      <c r="W380" s="10">
        <v>136.5</v>
      </c>
    </row>
    <row r="381" spans="22:23" x14ac:dyDescent="0.25">
      <c r="V381" t="s">
        <v>1413</v>
      </c>
      <c r="W381" s="10">
        <v>130.80000000000001</v>
      </c>
    </row>
    <row r="382" spans="22:23" x14ac:dyDescent="0.25">
      <c r="V382" t="s">
        <v>1414</v>
      </c>
      <c r="W382" s="10">
        <v>130</v>
      </c>
    </row>
    <row r="383" spans="22:23" x14ac:dyDescent="0.25">
      <c r="V383" t="s">
        <v>1415</v>
      </c>
      <c r="W383" s="10">
        <v>122.1</v>
      </c>
    </row>
    <row r="384" spans="22:23" x14ac:dyDescent="0.25">
      <c r="V384" t="s">
        <v>1416</v>
      </c>
      <c r="W384" s="10">
        <v>121.87</v>
      </c>
    </row>
    <row r="385" spans="22:23" x14ac:dyDescent="0.25">
      <c r="V385" t="s">
        <v>1417</v>
      </c>
      <c r="W385" s="10">
        <v>120.3</v>
      </c>
    </row>
    <row r="386" spans="22:23" x14ac:dyDescent="0.25">
      <c r="V386" t="s">
        <v>1418</v>
      </c>
      <c r="W386" s="10">
        <v>112.05</v>
      </c>
    </row>
    <row r="387" spans="22:23" x14ac:dyDescent="0.25">
      <c r="V387" t="s">
        <v>1419</v>
      </c>
      <c r="W387" s="10">
        <v>110</v>
      </c>
    </row>
    <row r="388" spans="22:23" x14ac:dyDescent="0.25">
      <c r="V388" t="s">
        <v>1420</v>
      </c>
      <c r="W388" s="10">
        <v>110</v>
      </c>
    </row>
    <row r="389" spans="22:23" x14ac:dyDescent="0.25">
      <c r="V389" t="s">
        <v>1421</v>
      </c>
      <c r="W389" s="10">
        <v>104.1</v>
      </c>
    </row>
    <row r="390" spans="22:23" x14ac:dyDescent="0.25">
      <c r="V390" t="s">
        <v>1422</v>
      </c>
      <c r="W390" s="10">
        <v>96.11</v>
      </c>
    </row>
    <row r="391" spans="22:23" x14ac:dyDescent="0.25">
      <c r="V391" t="s">
        <v>1423</v>
      </c>
      <c r="W391" s="10">
        <v>93</v>
      </c>
    </row>
    <row r="392" spans="22:23" x14ac:dyDescent="0.25">
      <c r="V392" t="s">
        <v>1424</v>
      </c>
      <c r="W392" s="10">
        <v>80.31</v>
      </c>
    </row>
    <row r="393" spans="22:23" x14ac:dyDescent="0.25">
      <c r="V393" t="s">
        <v>1425</v>
      </c>
      <c r="W393" s="10">
        <v>77.680000000000007</v>
      </c>
    </row>
    <row r="394" spans="22:23" x14ac:dyDescent="0.25">
      <c r="V394" t="s">
        <v>1426</v>
      </c>
      <c r="W394" s="10">
        <v>71.180000000000007</v>
      </c>
    </row>
    <row r="395" spans="22:23" x14ac:dyDescent="0.25">
      <c r="V395" t="s">
        <v>1070</v>
      </c>
      <c r="W395" s="10">
        <v>59.4</v>
      </c>
    </row>
    <row r="396" spans="22:23" x14ac:dyDescent="0.25">
      <c r="V396" t="s">
        <v>1146</v>
      </c>
      <c r="W396" s="10">
        <v>56.4</v>
      </c>
    </row>
    <row r="397" spans="22:23" x14ac:dyDescent="0.25">
      <c r="V397" t="s">
        <v>1032</v>
      </c>
      <c r="W397" s="10">
        <v>46.15</v>
      </c>
    </row>
    <row r="398" spans="22:23" x14ac:dyDescent="0.25">
      <c r="V398" t="s">
        <v>1427</v>
      </c>
      <c r="W398" s="10">
        <v>37.75</v>
      </c>
    </row>
    <row r="399" spans="22:23" x14ac:dyDescent="0.25">
      <c r="V399" t="s">
        <v>1132</v>
      </c>
      <c r="W399" s="10">
        <v>37.31</v>
      </c>
    </row>
    <row r="400" spans="22:23" x14ac:dyDescent="0.25">
      <c r="V400" t="s">
        <v>1428</v>
      </c>
      <c r="W400" s="10">
        <v>28.86</v>
      </c>
    </row>
    <row r="401" spans="22:28" x14ac:dyDescent="0.25">
      <c r="V401" t="s">
        <v>1429</v>
      </c>
      <c r="W401" s="10">
        <v>28.36</v>
      </c>
    </row>
    <row r="402" spans="22:28" x14ac:dyDescent="0.25">
      <c r="V402" t="s">
        <v>1430</v>
      </c>
      <c r="W402" s="10">
        <v>25</v>
      </c>
    </row>
    <row r="403" spans="22:28" x14ac:dyDescent="0.25">
      <c r="V403" t="s">
        <v>1431</v>
      </c>
      <c r="W403" s="10">
        <v>0</v>
      </c>
    </row>
    <row r="404" spans="22:28" x14ac:dyDescent="0.25">
      <c r="V404" t="s">
        <v>1432</v>
      </c>
      <c r="W404" s="10">
        <v>0</v>
      </c>
    </row>
    <row r="405" spans="22:28" x14ac:dyDescent="0.25">
      <c r="V405" t="s">
        <v>1433</v>
      </c>
      <c r="W405" s="10">
        <v>0</v>
      </c>
    </row>
    <row r="406" spans="22:28" x14ac:dyDescent="0.25">
      <c r="V406" t="s">
        <v>1434</v>
      </c>
      <c r="W406" s="10">
        <v>0</v>
      </c>
    </row>
    <row r="407" spans="22:28" x14ac:dyDescent="0.25">
      <c r="V407" t="s">
        <v>1435</v>
      </c>
      <c r="W407" s="10">
        <v>0</v>
      </c>
    </row>
    <row r="408" spans="22:28" x14ac:dyDescent="0.25">
      <c r="V408" t="s">
        <v>1436</v>
      </c>
      <c r="W408" s="10">
        <v>0</v>
      </c>
    </row>
    <row r="409" spans="22:28" x14ac:dyDescent="0.25">
      <c r="V409" t="s">
        <v>1437</v>
      </c>
      <c r="W409" s="10">
        <v>0</v>
      </c>
    </row>
    <row r="410" spans="22:28" x14ac:dyDescent="0.25">
      <c r="V410" t="s">
        <v>1438</v>
      </c>
      <c r="W410" s="10">
        <v>-364.5</v>
      </c>
    </row>
    <row r="411" spans="22:28" x14ac:dyDescent="0.25">
      <c r="V411" t="s">
        <v>1439</v>
      </c>
      <c r="W411" s="10">
        <v>-871.43999999998505</v>
      </c>
    </row>
    <row r="412" spans="22:28" x14ac:dyDescent="0.25">
      <c r="W412" s="10">
        <f>SUM(W2:W411)</f>
        <v>6140651.1499999994</v>
      </c>
    </row>
    <row r="413" spans="22:28" x14ac:dyDescent="0.25">
      <c r="V413" s="80" t="s">
        <v>9</v>
      </c>
      <c r="X413" s="79">
        <f>SUM(W2:W90)</f>
        <v>4935369.1199999992</v>
      </c>
    </row>
    <row r="414" spans="22:28" x14ac:dyDescent="0.25">
      <c r="X414" s="11">
        <f>X413/W412</f>
        <v>0.80372081061794232</v>
      </c>
    </row>
    <row r="415" spans="22:28" x14ac:dyDescent="0.25">
      <c r="V415" t="s">
        <v>1101</v>
      </c>
      <c r="W415">
        <f>COUNT(W2:W411)</f>
        <v>410</v>
      </c>
      <c r="X415"/>
      <c r="Y415"/>
      <c r="Z415" t="s">
        <v>1101</v>
      </c>
      <c r="AA415">
        <f>COUNT(AA2:AA411)</f>
        <v>261</v>
      </c>
      <c r="AB415"/>
    </row>
  </sheetData>
  <phoneticPr fontId="2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S146"/>
  <sheetViews>
    <sheetView workbookViewId="0">
      <selection activeCell="I2" sqref="I2"/>
    </sheetView>
  </sheetViews>
  <sheetFormatPr baseColWidth="10" defaultColWidth="11.44140625" defaultRowHeight="13.2" x14ac:dyDescent="0.25"/>
  <cols>
    <col min="1" max="1" width="5.88671875" bestFit="1" customWidth="1"/>
    <col min="2" max="2" width="13" bestFit="1" customWidth="1"/>
    <col min="3" max="3" width="4.6640625" bestFit="1" customWidth="1"/>
    <col min="4" max="4" width="8" bestFit="1" customWidth="1"/>
    <col min="5" max="5" width="9.109375" customWidth="1"/>
    <col min="6" max="6" width="4.6640625" bestFit="1" customWidth="1"/>
    <col min="7" max="7" width="8" bestFit="1" customWidth="1"/>
    <col min="8" max="8" width="13.109375" bestFit="1" customWidth="1"/>
    <col min="9" max="9" width="9.44140625" bestFit="1" customWidth="1"/>
    <col min="10" max="10" width="13" bestFit="1" customWidth="1"/>
    <col min="11" max="11" width="15.44140625" bestFit="1" customWidth="1"/>
    <col min="12" max="12" width="13.44140625" bestFit="1" customWidth="1"/>
    <col min="14" max="14" width="47.44140625" bestFit="1" customWidth="1"/>
    <col min="15" max="15" width="7.109375" bestFit="1" customWidth="1"/>
    <col min="16" max="16" width="9.109375" style="10" bestFit="1" customWidth="1"/>
    <col min="18" max="18" width="14" bestFit="1" customWidth="1"/>
    <col min="19" max="19" width="3" bestFit="1" customWidth="1"/>
  </cols>
  <sheetData>
    <row r="1" spans="1:19" s="1" customFormat="1" ht="13.8" thickBot="1" x14ac:dyDescent="0.3">
      <c r="A1" s="87" t="s">
        <v>3791</v>
      </c>
      <c r="B1" s="21" t="s">
        <v>1440</v>
      </c>
      <c r="C1" s="21" t="s">
        <v>1441</v>
      </c>
      <c r="D1" s="21" t="s">
        <v>3788</v>
      </c>
      <c r="E1" s="21" t="s">
        <v>1442</v>
      </c>
      <c r="F1" s="21" t="s">
        <v>1441</v>
      </c>
      <c r="G1" s="21" t="s">
        <v>3788</v>
      </c>
      <c r="H1" s="21" t="s">
        <v>13</v>
      </c>
      <c r="I1" s="21" t="s">
        <v>3788</v>
      </c>
      <c r="J1" s="21" t="s">
        <v>1443</v>
      </c>
      <c r="K1" s="21" t="s">
        <v>1444</v>
      </c>
      <c r="L1" s="21" t="s">
        <v>1445</v>
      </c>
      <c r="N1" s="1" t="s">
        <v>12</v>
      </c>
      <c r="O1" s="1" t="s">
        <v>1446</v>
      </c>
      <c r="P1" s="26" t="s">
        <v>13</v>
      </c>
    </row>
    <row r="2" spans="1:19" x14ac:dyDescent="0.25">
      <c r="A2" s="17" t="s">
        <v>2</v>
      </c>
      <c r="B2" s="18">
        <v>507194.52</v>
      </c>
      <c r="C2" s="19">
        <f>B2/H2</f>
        <v>0.10835461798933828</v>
      </c>
      <c r="D2" s="17"/>
      <c r="E2" s="18">
        <v>4173681.38</v>
      </c>
      <c r="F2" s="19">
        <f>E2/H2</f>
        <v>0.89164538201066168</v>
      </c>
      <c r="G2" s="17"/>
      <c r="H2" s="18">
        <f>B2+E2</f>
        <v>4680875.9000000004</v>
      </c>
      <c r="I2" s="17"/>
      <c r="J2" s="17"/>
      <c r="K2" s="17"/>
      <c r="L2" s="17"/>
      <c r="N2" t="s">
        <v>1447</v>
      </c>
      <c r="O2" t="s">
        <v>4</v>
      </c>
      <c r="P2" s="10">
        <v>766583.8600000001</v>
      </c>
      <c r="R2" t="s">
        <v>1448</v>
      </c>
      <c r="S2">
        <v>50</v>
      </c>
    </row>
    <row r="3" spans="1:19" x14ac:dyDescent="0.25">
      <c r="A3" s="17" t="s">
        <v>3</v>
      </c>
      <c r="B3" s="18">
        <v>592964.94999999995</v>
      </c>
      <c r="C3" s="19">
        <f>B3/H3</f>
        <v>0.11862442903242644</v>
      </c>
      <c r="D3" s="19">
        <f>(B3-B2)/B2</f>
        <v>0.16910756449024711</v>
      </c>
      <c r="E3" s="18">
        <v>4405709.9000000004</v>
      </c>
      <c r="F3" s="19">
        <f>E3/H3</f>
        <v>0.88137557096757346</v>
      </c>
      <c r="G3" s="19">
        <f>(E3-E2)/E2</f>
        <v>5.5593251826041523E-2</v>
      </c>
      <c r="H3" s="18">
        <f>B3+E3</f>
        <v>4998674.8500000006</v>
      </c>
      <c r="I3" s="19">
        <f>(H3-H2)/H2</f>
        <v>6.7893051811093771E-2</v>
      </c>
      <c r="J3" s="18">
        <f>H3-H2</f>
        <v>317798.95000000019</v>
      </c>
      <c r="K3" s="18">
        <f>B3-B2</f>
        <v>85770.429999999935</v>
      </c>
      <c r="L3" s="19">
        <f>K3/J3</f>
        <v>0.26988896596417289</v>
      </c>
      <c r="O3" t="s">
        <v>5</v>
      </c>
      <c r="P3" s="10">
        <v>338290.35</v>
      </c>
      <c r="R3" t="s">
        <v>1449</v>
      </c>
      <c r="S3">
        <v>9</v>
      </c>
    </row>
    <row r="4" spans="1:19" x14ac:dyDescent="0.25">
      <c r="A4" s="17" t="s">
        <v>4</v>
      </c>
      <c r="B4" s="18">
        <v>1764641.45</v>
      </c>
      <c r="C4" s="19">
        <f>B4/H4</f>
        <v>0.25545267768512442</v>
      </c>
      <c r="D4" s="39">
        <f>(B4-B3)/B3</f>
        <v>1.9759624915435561</v>
      </c>
      <c r="E4" s="18">
        <v>5143258.1500000004</v>
      </c>
      <c r="F4" s="19">
        <f>E4/H4</f>
        <v>0.74454732231487553</v>
      </c>
      <c r="G4" s="19">
        <f>(E4-E3)/E3</f>
        <v>0.16740735698462578</v>
      </c>
      <c r="H4" s="18">
        <f>B4+E4</f>
        <v>6907899.6000000006</v>
      </c>
      <c r="I4" s="19">
        <f>(H4-H3)/H3</f>
        <v>0.38194617719534202</v>
      </c>
      <c r="J4" s="18">
        <f>H4-H3</f>
        <v>1909224.75</v>
      </c>
      <c r="K4" s="18">
        <f>B4-B3</f>
        <v>1171676.5</v>
      </c>
      <c r="L4" s="19">
        <f>K4/J4</f>
        <v>0.61369228531109288</v>
      </c>
      <c r="O4" t="s">
        <v>6</v>
      </c>
      <c r="P4" s="10">
        <v>-2950.11</v>
      </c>
    </row>
    <row r="5" spans="1:19" x14ac:dyDescent="0.25">
      <c r="A5" s="17" t="s">
        <v>5</v>
      </c>
      <c r="B5" s="18">
        <v>1024203.28</v>
      </c>
      <c r="C5" s="19">
        <f>B5/H5</f>
        <v>0.14188191098590683</v>
      </c>
      <c r="D5" s="19">
        <f>(B5-B4)/B4</f>
        <v>-0.41959694985063395</v>
      </c>
      <c r="E5" s="18">
        <v>6194499.0400000056</v>
      </c>
      <c r="F5" s="19">
        <f>E5/H5</f>
        <v>0.85811808901409314</v>
      </c>
      <c r="G5" s="39">
        <f>(E5-E4)/E4</f>
        <v>0.20439201364994777</v>
      </c>
      <c r="H5" s="18">
        <f>B5+E5</f>
        <v>7218702.3200000059</v>
      </c>
      <c r="I5" s="19">
        <f>(H5-H4)/H4</f>
        <v>4.4992362077758814E-2</v>
      </c>
      <c r="J5" s="18">
        <f>H5-H4</f>
        <v>310802.72000000533</v>
      </c>
      <c r="K5" s="18">
        <f>B5-B4</f>
        <v>-740438.16999999993</v>
      </c>
      <c r="L5" s="19">
        <f>K5/J5</f>
        <v>-2.3823413450177888</v>
      </c>
      <c r="N5" t="s">
        <v>1450</v>
      </c>
      <c r="P5" s="10">
        <v>1101924.0999999999</v>
      </c>
    </row>
    <row r="6" spans="1:19" ht="13.8" thickBot="1" x14ac:dyDescent="0.3">
      <c r="A6" s="20" t="s">
        <v>6</v>
      </c>
      <c r="B6" s="25">
        <v>1437068.49</v>
      </c>
      <c r="C6" s="23">
        <f>B6/H6</f>
        <v>0.18381812009395929</v>
      </c>
      <c r="D6" s="41">
        <f>(B6-B5)/B5</f>
        <v>0.40310865827338488</v>
      </c>
      <c r="E6" s="25">
        <v>6380814.1500000032</v>
      </c>
      <c r="F6" s="23">
        <f>E6/H6</f>
        <v>0.81618187990604074</v>
      </c>
      <c r="G6" s="23">
        <f>(E6-E5)/E5</f>
        <v>3.0077510513262969E-2</v>
      </c>
      <c r="H6" s="25">
        <f>B6+E6</f>
        <v>7817882.6400000034</v>
      </c>
      <c r="I6" s="23">
        <f>(H6-H5)/H5</f>
        <v>8.300388261473525E-2</v>
      </c>
      <c r="J6" s="25">
        <f>H6-H5</f>
        <v>599180.3199999975</v>
      </c>
      <c r="K6" s="25">
        <f>B6-B5</f>
        <v>412865.20999999996</v>
      </c>
      <c r="L6" s="23">
        <f>K6/J6</f>
        <v>0.68905001753061867</v>
      </c>
      <c r="N6" t="s">
        <v>93</v>
      </c>
      <c r="O6" t="s">
        <v>4</v>
      </c>
      <c r="P6" s="10">
        <v>9920</v>
      </c>
    </row>
    <row r="7" spans="1:19" ht="13.8" thickBot="1" x14ac:dyDescent="0.3">
      <c r="A7" s="20" t="s">
        <v>7</v>
      </c>
      <c r="B7" s="25">
        <v>800528.28</v>
      </c>
      <c r="C7" s="23">
        <f t="shared" ref="C7:C8" si="0">B7/H7</f>
        <v>0.13036537338552454</v>
      </c>
      <c r="D7" s="41">
        <f t="shared" ref="D7:D8" si="1">(B7-B6)/B6</f>
        <v>-0.44294354404778574</v>
      </c>
      <c r="E7" s="10">
        <v>5340122.8699999945</v>
      </c>
      <c r="F7" s="23">
        <f t="shared" ref="F7:F8" si="2">E7/H7</f>
        <v>0.86963462661447544</v>
      </c>
      <c r="G7" s="23">
        <f t="shared" ref="G7:G8" si="3">(E7-E6)/E6</f>
        <v>-0.16309694273104761</v>
      </c>
      <c r="H7" s="25">
        <f t="shared" ref="H7:H8" si="4">B7+E7</f>
        <v>6140651.1499999948</v>
      </c>
      <c r="I7" s="23">
        <f t="shared" ref="I7:I8" si="5">(H7-H6)/H6</f>
        <v>-0.21453781889977411</v>
      </c>
      <c r="J7" s="25">
        <f t="shared" ref="J7:J8" si="6">H7-H6</f>
        <v>-1677231.4900000086</v>
      </c>
      <c r="K7" s="25">
        <f t="shared" ref="K7:K8" si="7">B7-B6</f>
        <v>-636540.21</v>
      </c>
      <c r="L7" s="23">
        <f t="shared" ref="L7:L8" si="8">K7/J7</f>
        <v>0.37951839909707197</v>
      </c>
      <c r="O7" t="s">
        <v>5</v>
      </c>
      <c r="P7" s="10">
        <v>84431.46</v>
      </c>
    </row>
    <row r="8" spans="1:19" ht="13.8" thickBot="1" x14ac:dyDescent="0.3">
      <c r="A8" s="20" t="s">
        <v>8</v>
      </c>
      <c r="B8" s="25">
        <v>1586424.73</v>
      </c>
      <c r="C8" s="23">
        <f t="shared" si="0"/>
        <v>0.27928417785434934</v>
      </c>
      <c r="D8" s="41">
        <f t="shared" si="1"/>
        <v>0.98172228219095514</v>
      </c>
      <c r="E8" s="25">
        <v>4093899.6699999995</v>
      </c>
      <c r="F8" s="23">
        <f t="shared" si="2"/>
        <v>0.72071582214565066</v>
      </c>
      <c r="G8" s="23">
        <f t="shared" si="3"/>
        <v>-0.23336976139651938</v>
      </c>
      <c r="H8" s="25">
        <f t="shared" si="4"/>
        <v>5680324.3999999994</v>
      </c>
      <c r="I8" s="23">
        <f t="shared" si="5"/>
        <v>-7.4963833436458238E-2</v>
      </c>
      <c r="J8" s="25">
        <f t="shared" si="6"/>
        <v>-460326.74999999534</v>
      </c>
      <c r="K8" s="25">
        <f t="shared" si="7"/>
        <v>785896.45</v>
      </c>
      <c r="L8" s="23">
        <f t="shared" si="8"/>
        <v>-1.7072578337018387</v>
      </c>
      <c r="O8" t="s">
        <v>6</v>
      </c>
      <c r="P8" s="10">
        <v>850397.91999999993</v>
      </c>
    </row>
    <row r="9" spans="1:19" ht="13.8" thickBot="1" x14ac:dyDescent="0.3">
      <c r="O9" t="s">
        <v>7</v>
      </c>
      <c r="P9" s="10">
        <v>110291.43</v>
      </c>
    </row>
    <row r="10" spans="1:19" ht="13.8" thickBot="1" x14ac:dyDescent="0.3">
      <c r="G10" s="21" t="str">
        <f t="shared" ref="G10:G15" si="9">A1</f>
        <v>YEAR</v>
      </c>
      <c r="H10" s="21" t="str">
        <f>H1</f>
        <v>Total</v>
      </c>
      <c r="I10" s="21" t="str">
        <f>I1</f>
        <v>Growth</v>
      </c>
      <c r="J10" s="21" t="str">
        <f>J1</f>
        <v>Crecim.Euros</v>
      </c>
      <c r="K10" s="21" t="str">
        <f>K1</f>
        <v>Crecim Internac</v>
      </c>
      <c r="L10" s="21" t="str">
        <f>L1</f>
        <v>Peso internac</v>
      </c>
      <c r="O10" t="s">
        <v>8</v>
      </c>
      <c r="P10" s="10">
        <v>36256.020000000004</v>
      </c>
    </row>
    <row r="11" spans="1:19" x14ac:dyDescent="0.25">
      <c r="G11" s="17" t="str">
        <f t="shared" si="9"/>
        <v>2003</v>
      </c>
      <c r="H11" s="18">
        <f>H2</f>
        <v>4680875.9000000004</v>
      </c>
      <c r="I11" s="19"/>
      <c r="J11" s="18"/>
      <c r="K11" s="18"/>
      <c r="L11" s="19"/>
      <c r="N11" t="s">
        <v>1451</v>
      </c>
      <c r="P11" s="10">
        <v>1091296.8299999998</v>
      </c>
    </row>
    <row r="12" spans="1:19" x14ac:dyDescent="0.25">
      <c r="G12" s="17" t="str">
        <f t="shared" si="9"/>
        <v>2004</v>
      </c>
      <c r="H12" s="18">
        <f>H3</f>
        <v>4998674.8500000006</v>
      </c>
      <c r="I12" s="19">
        <f t="shared" ref="I12:L15" si="10">I3</f>
        <v>6.7893051811093771E-2</v>
      </c>
      <c r="J12" s="18">
        <f t="shared" si="10"/>
        <v>317798.95000000019</v>
      </c>
      <c r="K12" s="18">
        <f t="shared" si="10"/>
        <v>85770.429999999935</v>
      </c>
      <c r="L12" s="19">
        <f t="shared" si="10"/>
        <v>0.26988896596417289</v>
      </c>
      <c r="N12" t="s">
        <v>24</v>
      </c>
      <c r="O12" t="s">
        <v>7</v>
      </c>
      <c r="P12" s="10">
        <v>4126.82</v>
      </c>
    </row>
    <row r="13" spans="1:19" x14ac:dyDescent="0.25">
      <c r="G13" s="17" t="str">
        <f t="shared" si="9"/>
        <v>2005</v>
      </c>
      <c r="H13" s="18">
        <f>H4</f>
        <v>6907899.6000000006</v>
      </c>
      <c r="I13" s="19">
        <f t="shared" si="10"/>
        <v>0.38194617719534202</v>
      </c>
      <c r="J13" s="18">
        <f t="shared" si="10"/>
        <v>1909224.75</v>
      </c>
      <c r="K13" s="18">
        <f t="shared" si="10"/>
        <v>1171676.5</v>
      </c>
      <c r="L13" s="39">
        <f t="shared" si="10"/>
        <v>0.61369228531109288</v>
      </c>
      <c r="O13" t="s">
        <v>8</v>
      </c>
      <c r="P13" s="10">
        <v>973653.5700000003</v>
      </c>
    </row>
    <row r="14" spans="1:19" x14ac:dyDescent="0.25">
      <c r="G14" s="17" t="str">
        <f t="shared" si="9"/>
        <v>2006</v>
      </c>
      <c r="H14" s="18">
        <f>H5</f>
        <v>7218702.3200000059</v>
      </c>
      <c r="I14" s="19">
        <f t="shared" si="10"/>
        <v>4.4992362077758814E-2</v>
      </c>
      <c r="J14" s="18">
        <f t="shared" si="10"/>
        <v>310802.72000000533</v>
      </c>
      <c r="K14" s="18">
        <f t="shared" si="10"/>
        <v>-740438.16999999993</v>
      </c>
      <c r="L14" s="19">
        <f t="shared" si="10"/>
        <v>-2.3823413450177888</v>
      </c>
      <c r="N14" t="s">
        <v>1452</v>
      </c>
      <c r="P14" s="10">
        <v>977780.39000000025</v>
      </c>
    </row>
    <row r="15" spans="1:19" ht="13.8" thickBot="1" x14ac:dyDescent="0.3">
      <c r="G15" s="20" t="str">
        <f t="shared" si="9"/>
        <v>2007</v>
      </c>
      <c r="H15" s="25">
        <f>H6</f>
        <v>7817882.6400000034</v>
      </c>
      <c r="I15" s="23">
        <f t="shared" si="10"/>
        <v>8.300388261473525E-2</v>
      </c>
      <c r="J15" s="25">
        <f t="shared" si="10"/>
        <v>599180.3199999975</v>
      </c>
      <c r="K15" s="25">
        <f t="shared" si="10"/>
        <v>412865.20999999996</v>
      </c>
      <c r="L15" s="41">
        <f t="shared" si="10"/>
        <v>0.68905001753061867</v>
      </c>
      <c r="N15" t="s">
        <v>1453</v>
      </c>
      <c r="O15" t="s">
        <v>4</v>
      </c>
      <c r="P15" s="10">
        <v>234861.72999999998</v>
      </c>
    </row>
    <row r="16" spans="1:19" ht="13.8" thickBot="1" x14ac:dyDescent="0.3">
      <c r="G16" s="20" t="str">
        <f t="shared" ref="G16:G17" si="11">A7</f>
        <v>2008</v>
      </c>
      <c r="H16" s="25">
        <f t="shared" ref="H16:L16" si="12">H7</f>
        <v>6140651.1499999948</v>
      </c>
      <c r="I16" s="23">
        <f t="shared" si="12"/>
        <v>-0.21453781889977411</v>
      </c>
      <c r="J16" s="25">
        <f t="shared" si="12"/>
        <v>-1677231.4900000086</v>
      </c>
      <c r="K16" s="25">
        <f t="shared" si="12"/>
        <v>-636540.21</v>
      </c>
      <c r="L16" s="41">
        <f t="shared" si="12"/>
        <v>0.37951839909707197</v>
      </c>
      <c r="O16" t="s">
        <v>5</v>
      </c>
      <c r="P16" s="10">
        <v>289209.24</v>
      </c>
    </row>
    <row r="17" spans="7:16" ht="13.8" thickBot="1" x14ac:dyDescent="0.3">
      <c r="G17" s="20" t="str">
        <f t="shared" si="11"/>
        <v>2009</v>
      </c>
      <c r="H17" s="25">
        <f t="shared" ref="H17:L17" si="13">H8</f>
        <v>5680324.3999999994</v>
      </c>
      <c r="I17" s="23">
        <f t="shared" si="13"/>
        <v>-7.4963833436458238E-2</v>
      </c>
      <c r="J17" s="25">
        <f t="shared" si="13"/>
        <v>-460326.74999999534</v>
      </c>
      <c r="K17" s="25">
        <f t="shared" si="13"/>
        <v>785896.45</v>
      </c>
      <c r="L17" s="41">
        <f t="shared" si="13"/>
        <v>-1.7072578337018387</v>
      </c>
      <c r="N17" t="s">
        <v>1454</v>
      </c>
      <c r="P17" s="10">
        <v>524070.97</v>
      </c>
    </row>
    <row r="18" spans="7:16" x14ac:dyDescent="0.25">
      <c r="N18" t="s">
        <v>313</v>
      </c>
      <c r="O18" t="s">
        <v>4</v>
      </c>
      <c r="P18" s="10">
        <v>83027.899999999994</v>
      </c>
    </row>
    <row r="19" spans="7:16" x14ac:dyDescent="0.25">
      <c r="O19" t="s">
        <v>5</v>
      </c>
      <c r="P19" s="10">
        <v>46801.380000000005</v>
      </c>
    </row>
    <row r="20" spans="7:16" x14ac:dyDescent="0.25">
      <c r="O20" t="s">
        <v>6</v>
      </c>
      <c r="P20" s="10">
        <v>176766.16000000003</v>
      </c>
    </row>
    <row r="21" spans="7:16" x14ac:dyDescent="0.25">
      <c r="O21" t="s">
        <v>7</v>
      </c>
      <c r="P21" s="10">
        <v>35435</v>
      </c>
    </row>
    <row r="22" spans="7:16" x14ac:dyDescent="0.25">
      <c r="O22" t="s">
        <v>8</v>
      </c>
      <c r="P22" s="10">
        <v>5178</v>
      </c>
    </row>
    <row r="23" spans="7:16" x14ac:dyDescent="0.25">
      <c r="N23" t="s">
        <v>1455</v>
      </c>
      <c r="P23" s="10">
        <v>347208.44000000006</v>
      </c>
    </row>
    <row r="24" spans="7:16" x14ac:dyDescent="0.25">
      <c r="N24" t="s">
        <v>67</v>
      </c>
      <c r="O24" t="s">
        <v>4</v>
      </c>
      <c r="P24" s="10">
        <v>160350</v>
      </c>
    </row>
    <row r="25" spans="7:16" x14ac:dyDescent="0.25">
      <c r="O25" t="s">
        <v>7</v>
      </c>
      <c r="P25" s="10">
        <v>132110.39999999999</v>
      </c>
    </row>
    <row r="26" spans="7:16" x14ac:dyDescent="0.25">
      <c r="O26" t="s">
        <v>8</v>
      </c>
      <c r="P26" s="10">
        <v>50450</v>
      </c>
    </row>
    <row r="27" spans="7:16" x14ac:dyDescent="0.25">
      <c r="N27" t="s">
        <v>1456</v>
      </c>
      <c r="P27" s="10">
        <v>342910.4</v>
      </c>
    </row>
    <row r="28" spans="7:16" x14ac:dyDescent="0.25">
      <c r="N28" t="s">
        <v>46</v>
      </c>
      <c r="O28" t="s">
        <v>7</v>
      </c>
      <c r="P28" s="10">
        <v>79023.25</v>
      </c>
    </row>
    <row r="29" spans="7:16" x14ac:dyDescent="0.25">
      <c r="O29" t="s">
        <v>8</v>
      </c>
      <c r="P29" s="10">
        <v>164100.66</v>
      </c>
    </row>
    <row r="30" spans="7:16" x14ac:dyDescent="0.25">
      <c r="N30" t="s">
        <v>1457</v>
      </c>
      <c r="P30" s="10">
        <v>243123.91</v>
      </c>
    </row>
    <row r="31" spans="7:16" x14ac:dyDescent="0.25">
      <c r="N31" t="s">
        <v>1036</v>
      </c>
      <c r="O31" t="s">
        <v>4</v>
      </c>
      <c r="P31" s="10">
        <v>20760</v>
      </c>
    </row>
    <row r="32" spans="7:16" x14ac:dyDescent="0.25">
      <c r="O32" t="s">
        <v>5</v>
      </c>
      <c r="P32" s="10">
        <v>33817.4</v>
      </c>
    </row>
    <row r="33" spans="14:16" x14ac:dyDescent="0.25">
      <c r="O33" t="s">
        <v>6</v>
      </c>
      <c r="P33" s="10">
        <v>67634.14</v>
      </c>
    </row>
    <row r="34" spans="14:16" x14ac:dyDescent="0.25">
      <c r="O34" t="s">
        <v>7</v>
      </c>
      <c r="P34" s="10">
        <v>2821.93</v>
      </c>
    </row>
    <row r="35" spans="14:16" x14ac:dyDescent="0.25">
      <c r="O35" t="s">
        <v>8</v>
      </c>
      <c r="P35" s="10">
        <v>85117.5</v>
      </c>
    </row>
    <row r="36" spans="14:16" x14ac:dyDescent="0.25">
      <c r="N36" t="s">
        <v>1458</v>
      </c>
      <c r="P36" s="10">
        <v>210150.97</v>
      </c>
    </row>
    <row r="37" spans="14:16" x14ac:dyDescent="0.25">
      <c r="N37" t="s">
        <v>146</v>
      </c>
      <c r="O37" t="s">
        <v>6</v>
      </c>
      <c r="P37" s="10">
        <v>44950</v>
      </c>
    </row>
    <row r="38" spans="14:16" x14ac:dyDescent="0.25">
      <c r="O38" t="s">
        <v>7</v>
      </c>
      <c r="P38" s="10">
        <v>67050.22</v>
      </c>
    </row>
    <row r="39" spans="14:16" x14ac:dyDescent="0.25">
      <c r="O39" t="s">
        <v>8</v>
      </c>
      <c r="P39" s="10">
        <v>51000</v>
      </c>
    </row>
    <row r="40" spans="14:16" x14ac:dyDescent="0.25">
      <c r="N40" t="s">
        <v>1459</v>
      </c>
      <c r="P40" s="10">
        <v>163000.22</v>
      </c>
    </row>
    <row r="41" spans="14:16" x14ac:dyDescent="0.25">
      <c r="N41" t="s">
        <v>1460</v>
      </c>
      <c r="O41" t="s">
        <v>6</v>
      </c>
      <c r="P41" s="10">
        <v>140591</v>
      </c>
    </row>
    <row r="42" spans="14:16" x14ac:dyDescent="0.25">
      <c r="N42" t="s">
        <v>1461</v>
      </c>
      <c r="P42" s="10">
        <v>140591</v>
      </c>
    </row>
    <row r="43" spans="14:16" x14ac:dyDescent="0.25">
      <c r="N43" t="s">
        <v>60</v>
      </c>
      <c r="O43" t="s">
        <v>7</v>
      </c>
      <c r="P43" s="10">
        <v>118500</v>
      </c>
    </row>
    <row r="44" spans="14:16" x14ac:dyDescent="0.25">
      <c r="N44" t="s">
        <v>1462</v>
      </c>
      <c r="P44" s="10">
        <v>118500</v>
      </c>
    </row>
    <row r="45" spans="14:16" x14ac:dyDescent="0.25">
      <c r="N45" t="s">
        <v>89</v>
      </c>
      <c r="O45" t="s">
        <v>6</v>
      </c>
      <c r="P45" s="10">
        <v>26814</v>
      </c>
    </row>
    <row r="46" spans="14:16" x14ac:dyDescent="0.25">
      <c r="O46" t="s">
        <v>7</v>
      </c>
      <c r="P46" s="10">
        <v>91320</v>
      </c>
    </row>
    <row r="47" spans="14:16" x14ac:dyDescent="0.25">
      <c r="N47" t="s">
        <v>1463</v>
      </c>
      <c r="P47" s="10">
        <v>118134</v>
      </c>
    </row>
    <row r="48" spans="14:16" x14ac:dyDescent="0.25">
      <c r="N48" t="s">
        <v>1464</v>
      </c>
      <c r="O48" t="s">
        <v>4</v>
      </c>
      <c r="P48" s="10">
        <v>109605</v>
      </c>
    </row>
    <row r="49" spans="14:16" x14ac:dyDescent="0.25">
      <c r="N49" t="s">
        <v>1465</v>
      </c>
      <c r="P49" s="10">
        <v>109605</v>
      </c>
    </row>
    <row r="50" spans="14:16" x14ac:dyDescent="0.25">
      <c r="N50" t="s">
        <v>85</v>
      </c>
      <c r="O50" t="s">
        <v>8</v>
      </c>
      <c r="P50" s="10">
        <v>99000</v>
      </c>
    </row>
    <row r="51" spans="14:16" x14ac:dyDescent="0.25">
      <c r="N51" t="s">
        <v>1466</v>
      </c>
      <c r="P51" s="10">
        <v>99000</v>
      </c>
    </row>
    <row r="52" spans="14:16" x14ac:dyDescent="0.25">
      <c r="N52" t="s">
        <v>1467</v>
      </c>
      <c r="O52" t="s">
        <v>4</v>
      </c>
      <c r="P52" s="10">
        <v>6760</v>
      </c>
    </row>
    <row r="53" spans="14:16" x14ac:dyDescent="0.25">
      <c r="O53" t="s">
        <v>5</v>
      </c>
      <c r="P53" s="10">
        <v>46710</v>
      </c>
    </row>
    <row r="54" spans="14:16" x14ac:dyDescent="0.25">
      <c r="O54" t="s">
        <v>6</v>
      </c>
      <c r="P54" s="10">
        <v>39450</v>
      </c>
    </row>
    <row r="55" spans="14:16" x14ac:dyDescent="0.25">
      <c r="O55" t="s">
        <v>8</v>
      </c>
      <c r="P55" s="10">
        <v>1560</v>
      </c>
    </row>
    <row r="56" spans="14:16" x14ac:dyDescent="0.25">
      <c r="N56" t="s">
        <v>1468</v>
      </c>
      <c r="P56" s="10">
        <v>94480</v>
      </c>
    </row>
    <row r="57" spans="14:16" x14ac:dyDescent="0.25">
      <c r="N57" t="s">
        <v>1469</v>
      </c>
      <c r="O57" t="s">
        <v>4</v>
      </c>
      <c r="P57" s="10">
        <v>22314.28</v>
      </c>
    </row>
    <row r="58" spans="14:16" x14ac:dyDescent="0.25">
      <c r="O58" t="s">
        <v>5</v>
      </c>
      <c r="P58" s="10">
        <v>60504.6</v>
      </c>
    </row>
    <row r="59" spans="14:16" x14ac:dyDescent="0.25">
      <c r="N59" t="s">
        <v>1470</v>
      </c>
      <c r="P59" s="10">
        <v>82818.880000000005</v>
      </c>
    </row>
    <row r="60" spans="14:16" x14ac:dyDescent="0.25">
      <c r="N60" t="s">
        <v>1471</v>
      </c>
      <c r="O60" t="s">
        <v>4</v>
      </c>
      <c r="P60" s="10">
        <v>78873.259999999995</v>
      </c>
    </row>
    <row r="61" spans="14:16" x14ac:dyDescent="0.25">
      <c r="N61" t="s">
        <v>1472</v>
      </c>
      <c r="P61" s="10">
        <v>78873.259999999995</v>
      </c>
    </row>
    <row r="62" spans="14:16" x14ac:dyDescent="0.25">
      <c r="N62" t="s">
        <v>1473</v>
      </c>
      <c r="O62" t="s">
        <v>4</v>
      </c>
      <c r="P62" s="10">
        <v>65000</v>
      </c>
    </row>
    <row r="63" spans="14:16" x14ac:dyDescent="0.25">
      <c r="N63" t="s">
        <v>1474</v>
      </c>
      <c r="P63" s="10">
        <v>65000</v>
      </c>
    </row>
    <row r="64" spans="14:16" x14ac:dyDescent="0.25">
      <c r="N64" t="s">
        <v>1475</v>
      </c>
      <c r="O64" t="s">
        <v>4</v>
      </c>
      <c r="P64" s="10">
        <v>64500</v>
      </c>
    </row>
    <row r="65" spans="14:16" x14ac:dyDescent="0.25">
      <c r="N65" t="s">
        <v>1476</v>
      </c>
      <c r="P65" s="10">
        <v>64500</v>
      </c>
    </row>
    <row r="66" spans="14:16" x14ac:dyDescent="0.25">
      <c r="N66" t="s">
        <v>1477</v>
      </c>
      <c r="O66" t="s">
        <v>5</v>
      </c>
      <c r="P66" s="10">
        <v>60530.58</v>
      </c>
    </row>
    <row r="67" spans="14:16" x14ac:dyDescent="0.25">
      <c r="N67" t="s">
        <v>1478</v>
      </c>
      <c r="P67" s="10">
        <v>60530.58</v>
      </c>
    </row>
    <row r="68" spans="14:16" x14ac:dyDescent="0.25">
      <c r="N68" t="s">
        <v>147</v>
      </c>
      <c r="O68" t="s">
        <v>8</v>
      </c>
      <c r="P68" s="10">
        <v>60000</v>
      </c>
    </row>
    <row r="69" spans="14:16" x14ac:dyDescent="0.25">
      <c r="N69" t="s">
        <v>1479</v>
      </c>
      <c r="P69" s="10">
        <v>60000</v>
      </c>
    </row>
    <row r="70" spans="14:16" x14ac:dyDescent="0.25">
      <c r="N70" t="s">
        <v>249</v>
      </c>
      <c r="O70" t="s">
        <v>7</v>
      </c>
      <c r="P70" s="10">
        <v>42500</v>
      </c>
    </row>
    <row r="71" spans="14:16" x14ac:dyDescent="0.25">
      <c r="N71" t="s">
        <v>1480</v>
      </c>
      <c r="P71" s="10">
        <v>42500</v>
      </c>
    </row>
    <row r="72" spans="14:16" x14ac:dyDescent="0.25">
      <c r="N72" t="s">
        <v>192</v>
      </c>
      <c r="O72" t="s">
        <v>8</v>
      </c>
      <c r="P72" s="10">
        <v>42041</v>
      </c>
    </row>
    <row r="73" spans="14:16" x14ac:dyDescent="0.25">
      <c r="N73" t="s">
        <v>1481</v>
      </c>
      <c r="P73" s="10">
        <v>42041</v>
      </c>
    </row>
    <row r="74" spans="14:16" x14ac:dyDescent="0.25">
      <c r="N74" t="s">
        <v>1482</v>
      </c>
      <c r="O74" t="s">
        <v>4</v>
      </c>
      <c r="P74" s="10">
        <v>41939.42</v>
      </c>
    </row>
    <row r="75" spans="14:16" x14ac:dyDescent="0.25">
      <c r="N75" t="s">
        <v>1483</v>
      </c>
      <c r="P75" s="10">
        <v>41939.42</v>
      </c>
    </row>
    <row r="76" spans="14:16" x14ac:dyDescent="0.25">
      <c r="N76" t="s">
        <v>263</v>
      </c>
      <c r="O76" t="s">
        <v>7</v>
      </c>
      <c r="P76" s="10">
        <v>39213</v>
      </c>
    </row>
    <row r="77" spans="14:16" x14ac:dyDescent="0.25">
      <c r="N77" t="s">
        <v>1484</v>
      </c>
      <c r="P77" s="10">
        <v>39213</v>
      </c>
    </row>
    <row r="78" spans="14:16" x14ac:dyDescent="0.25">
      <c r="N78" t="s">
        <v>1485</v>
      </c>
      <c r="O78" t="s">
        <v>4</v>
      </c>
      <c r="P78" s="10">
        <v>23305</v>
      </c>
    </row>
    <row r="79" spans="14:16" x14ac:dyDescent="0.25">
      <c r="O79" t="s">
        <v>5</v>
      </c>
      <c r="P79" s="10">
        <v>15805</v>
      </c>
    </row>
    <row r="80" spans="14:16" x14ac:dyDescent="0.25">
      <c r="N80" t="s">
        <v>1486</v>
      </c>
      <c r="P80" s="10">
        <v>39110</v>
      </c>
    </row>
    <row r="81" spans="14:16" x14ac:dyDescent="0.25">
      <c r="N81" t="s">
        <v>1487</v>
      </c>
      <c r="O81" t="s">
        <v>6</v>
      </c>
      <c r="P81" s="10">
        <v>37486</v>
      </c>
    </row>
    <row r="82" spans="14:16" x14ac:dyDescent="0.25">
      <c r="N82" t="s">
        <v>1488</v>
      </c>
      <c r="P82" s="10">
        <v>37486</v>
      </c>
    </row>
    <row r="83" spans="14:16" x14ac:dyDescent="0.25">
      <c r="N83" t="s">
        <v>941</v>
      </c>
      <c r="O83" t="s">
        <v>5</v>
      </c>
      <c r="P83" s="10">
        <v>8180</v>
      </c>
    </row>
    <row r="84" spans="14:16" x14ac:dyDescent="0.25">
      <c r="O84" t="s">
        <v>6</v>
      </c>
      <c r="P84" s="10">
        <v>15655.98</v>
      </c>
    </row>
    <row r="85" spans="14:16" x14ac:dyDescent="0.25">
      <c r="O85" t="s">
        <v>7</v>
      </c>
      <c r="P85" s="10">
        <v>7379.1</v>
      </c>
    </row>
    <row r="86" spans="14:16" x14ac:dyDescent="0.25">
      <c r="O86" t="s">
        <v>8</v>
      </c>
      <c r="P86" s="10">
        <v>6036.75</v>
      </c>
    </row>
    <row r="87" spans="14:16" x14ac:dyDescent="0.25">
      <c r="N87" t="s">
        <v>1489</v>
      </c>
      <c r="P87" s="10">
        <v>37251.83</v>
      </c>
    </row>
    <row r="88" spans="14:16" x14ac:dyDescent="0.25">
      <c r="N88" t="s">
        <v>1490</v>
      </c>
      <c r="O88" t="s">
        <v>4</v>
      </c>
      <c r="P88" s="10">
        <v>34675</v>
      </c>
    </row>
    <row r="89" spans="14:16" x14ac:dyDescent="0.25">
      <c r="N89" t="s">
        <v>1491</v>
      </c>
      <c r="P89" s="10">
        <v>34675</v>
      </c>
    </row>
    <row r="90" spans="14:16" x14ac:dyDescent="0.25">
      <c r="N90" t="s">
        <v>356</v>
      </c>
      <c r="O90" t="s">
        <v>7</v>
      </c>
      <c r="P90" s="10">
        <v>30670</v>
      </c>
    </row>
    <row r="91" spans="14:16" x14ac:dyDescent="0.25">
      <c r="N91" t="s">
        <v>1492</v>
      </c>
      <c r="P91" s="10">
        <v>30670</v>
      </c>
    </row>
    <row r="92" spans="14:16" x14ac:dyDescent="0.25">
      <c r="N92" t="s">
        <v>1493</v>
      </c>
      <c r="O92" t="s">
        <v>6</v>
      </c>
      <c r="P92" s="10">
        <v>30357</v>
      </c>
    </row>
    <row r="93" spans="14:16" x14ac:dyDescent="0.25">
      <c r="N93" t="s">
        <v>1494</v>
      </c>
      <c r="P93" s="10">
        <v>30357</v>
      </c>
    </row>
    <row r="94" spans="14:16" x14ac:dyDescent="0.25">
      <c r="N94" t="s">
        <v>1257</v>
      </c>
      <c r="O94" t="s">
        <v>4</v>
      </c>
      <c r="P94" s="10">
        <v>27000</v>
      </c>
    </row>
    <row r="95" spans="14:16" x14ac:dyDescent="0.25">
      <c r="O95" t="s">
        <v>7</v>
      </c>
      <c r="P95" s="10">
        <v>725</v>
      </c>
    </row>
    <row r="96" spans="14:16" x14ac:dyDescent="0.25">
      <c r="N96" t="s">
        <v>1495</v>
      </c>
      <c r="P96" s="10">
        <v>27725</v>
      </c>
    </row>
    <row r="97" spans="14:16" x14ac:dyDescent="0.25">
      <c r="N97" t="s">
        <v>1496</v>
      </c>
      <c r="O97" t="s">
        <v>5</v>
      </c>
      <c r="P97" s="10">
        <v>22650</v>
      </c>
    </row>
    <row r="98" spans="14:16" x14ac:dyDescent="0.25">
      <c r="N98" t="s">
        <v>1497</v>
      </c>
      <c r="P98" s="10">
        <v>22650</v>
      </c>
    </row>
    <row r="99" spans="14:16" x14ac:dyDescent="0.25">
      <c r="N99" t="s">
        <v>491</v>
      </c>
      <c r="O99" t="s">
        <v>7</v>
      </c>
      <c r="P99" s="10">
        <v>20652.099999999999</v>
      </c>
    </row>
    <row r="100" spans="14:16" x14ac:dyDescent="0.25">
      <c r="N100" t="s">
        <v>1498</v>
      </c>
      <c r="P100" s="10">
        <v>20652.099999999999</v>
      </c>
    </row>
    <row r="101" spans="14:16" x14ac:dyDescent="0.25">
      <c r="N101" t="s">
        <v>1499</v>
      </c>
      <c r="O101" t="s">
        <v>5</v>
      </c>
      <c r="P101" s="10">
        <v>13297</v>
      </c>
    </row>
    <row r="102" spans="14:16" x14ac:dyDescent="0.25">
      <c r="N102" t="s">
        <v>1500</v>
      </c>
      <c r="P102" s="10">
        <v>13297</v>
      </c>
    </row>
    <row r="103" spans="14:16" x14ac:dyDescent="0.25">
      <c r="N103" t="s">
        <v>1501</v>
      </c>
      <c r="O103" t="s">
        <v>4</v>
      </c>
      <c r="P103" s="10">
        <v>9600</v>
      </c>
    </row>
    <row r="104" spans="14:16" x14ac:dyDescent="0.25">
      <c r="N104" t="s">
        <v>1502</v>
      </c>
      <c r="P104" s="10">
        <v>9600</v>
      </c>
    </row>
    <row r="105" spans="14:16" x14ac:dyDescent="0.25">
      <c r="N105" t="s">
        <v>84</v>
      </c>
      <c r="O105" t="s">
        <v>8</v>
      </c>
      <c r="P105" s="10">
        <v>9600</v>
      </c>
    </row>
    <row r="106" spans="14:16" x14ac:dyDescent="0.25">
      <c r="N106" t="s">
        <v>1503</v>
      </c>
      <c r="P106" s="10">
        <v>9600</v>
      </c>
    </row>
    <row r="107" spans="14:16" x14ac:dyDescent="0.25">
      <c r="N107" t="s">
        <v>792</v>
      </c>
      <c r="O107" t="s">
        <v>7</v>
      </c>
      <c r="P107" s="10">
        <v>8600</v>
      </c>
    </row>
    <row r="108" spans="14:16" x14ac:dyDescent="0.25">
      <c r="N108" t="s">
        <v>1504</v>
      </c>
      <c r="P108" s="10">
        <v>8600</v>
      </c>
    </row>
    <row r="109" spans="14:16" x14ac:dyDescent="0.25">
      <c r="N109" t="s">
        <v>1505</v>
      </c>
      <c r="O109" t="s">
        <v>6</v>
      </c>
      <c r="P109" s="10">
        <v>7800</v>
      </c>
    </row>
    <row r="110" spans="14:16" x14ac:dyDescent="0.25">
      <c r="N110" t="s">
        <v>1506</v>
      </c>
      <c r="P110" s="10">
        <v>7800</v>
      </c>
    </row>
    <row r="111" spans="14:16" x14ac:dyDescent="0.25">
      <c r="N111" t="s">
        <v>890</v>
      </c>
      <c r="O111" t="s">
        <v>7</v>
      </c>
      <c r="P111" s="10">
        <v>6630</v>
      </c>
    </row>
    <row r="112" spans="14:16" x14ac:dyDescent="0.25">
      <c r="N112" t="s">
        <v>1507</v>
      </c>
      <c r="P112" s="10">
        <v>6630</v>
      </c>
    </row>
    <row r="113" spans="14:16" x14ac:dyDescent="0.25">
      <c r="N113" t="s">
        <v>1508</v>
      </c>
      <c r="O113" t="s">
        <v>4</v>
      </c>
      <c r="P113" s="10">
        <v>4210</v>
      </c>
    </row>
    <row r="114" spans="14:16" x14ac:dyDescent="0.25">
      <c r="N114" t="s">
        <v>1509</v>
      </c>
      <c r="P114" s="10">
        <v>4210</v>
      </c>
    </row>
    <row r="115" spans="14:16" x14ac:dyDescent="0.25">
      <c r="N115" t="s">
        <v>1510</v>
      </c>
      <c r="O115" t="s">
        <v>5</v>
      </c>
      <c r="P115" s="10">
        <v>3976.27</v>
      </c>
    </row>
    <row r="116" spans="14:16" x14ac:dyDescent="0.25">
      <c r="N116" t="s">
        <v>1511</v>
      </c>
      <c r="P116" s="10">
        <v>3976.27</v>
      </c>
    </row>
    <row r="117" spans="14:16" x14ac:dyDescent="0.25">
      <c r="N117" t="s">
        <v>1512</v>
      </c>
      <c r="O117" t="s">
        <v>6</v>
      </c>
      <c r="P117" s="10">
        <v>2116.4</v>
      </c>
    </row>
    <row r="118" spans="14:16" x14ac:dyDescent="0.25">
      <c r="N118" t="s">
        <v>1513</v>
      </c>
      <c r="P118" s="10">
        <v>2116.4</v>
      </c>
    </row>
    <row r="119" spans="14:16" x14ac:dyDescent="0.25">
      <c r="N119" t="s">
        <v>1011</v>
      </c>
      <c r="O119" t="s">
        <v>7</v>
      </c>
      <c r="P119" s="10">
        <v>884.59</v>
      </c>
    </row>
    <row r="120" spans="14:16" x14ac:dyDescent="0.25">
      <c r="O120" t="s">
        <v>8</v>
      </c>
      <c r="P120" s="10">
        <v>797.9</v>
      </c>
    </row>
    <row r="121" spans="14:16" x14ac:dyDescent="0.25">
      <c r="N121" t="s">
        <v>1514</v>
      </c>
      <c r="P121" s="10">
        <v>1682.49</v>
      </c>
    </row>
    <row r="122" spans="14:16" x14ac:dyDescent="0.25">
      <c r="N122" t="s">
        <v>793</v>
      </c>
      <c r="O122" t="s">
        <v>8</v>
      </c>
      <c r="P122" s="10">
        <v>1564.07</v>
      </c>
    </row>
    <row r="123" spans="14:16" x14ac:dyDescent="0.25">
      <c r="N123" t="s">
        <v>1515</v>
      </c>
      <c r="P123" s="10">
        <v>1564.07</v>
      </c>
    </row>
    <row r="124" spans="14:16" x14ac:dyDescent="0.25">
      <c r="N124" t="s">
        <v>1168</v>
      </c>
      <c r="O124" t="s">
        <v>7</v>
      </c>
      <c r="P124" s="10">
        <v>1515.1</v>
      </c>
    </row>
    <row r="125" spans="14:16" x14ac:dyDescent="0.25">
      <c r="N125" t="s">
        <v>1516</v>
      </c>
      <c r="P125" s="10">
        <v>1515.1</v>
      </c>
    </row>
    <row r="126" spans="14:16" x14ac:dyDescent="0.25">
      <c r="N126" t="s">
        <v>1517</v>
      </c>
      <c r="O126" t="s">
        <v>4</v>
      </c>
      <c r="P126" s="10">
        <v>1356</v>
      </c>
    </row>
    <row r="127" spans="14:16" x14ac:dyDescent="0.25">
      <c r="N127" t="s">
        <v>1518</v>
      </c>
      <c r="P127" s="10">
        <v>1356</v>
      </c>
    </row>
    <row r="128" spans="14:16" x14ac:dyDescent="0.25">
      <c r="N128" t="s">
        <v>1255</v>
      </c>
      <c r="O128" t="s">
        <v>7</v>
      </c>
      <c r="P128" s="10">
        <v>735</v>
      </c>
    </row>
    <row r="129" spans="14:16" x14ac:dyDescent="0.25">
      <c r="N129" t="s">
        <v>1519</v>
      </c>
      <c r="P129" s="10">
        <v>735</v>
      </c>
    </row>
    <row r="130" spans="14:16" x14ac:dyDescent="0.25">
      <c r="N130" t="s">
        <v>1381</v>
      </c>
      <c r="O130" t="s">
        <v>7</v>
      </c>
      <c r="P130" s="10">
        <v>316.48</v>
      </c>
    </row>
    <row r="131" spans="14:16" x14ac:dyDescent="0.25">
      <c r="O131" t="s">
        <v>8</v>
      </c>
      <c r="P131" s="10">
        <v>69.260000000000005</v>
      </c>
    </row>
    <row r="132" spans="14:16" x14ac:dyDescent="0.25">
      <c r="N132" t="s">
        <v>1520</v>
      </c>
      <c r="P132" s="10">
        <v>385.74</v>
      </c>
    </row>
    <row r="133" spans="14:16" x14ac:dyDescent="0.25">
      <c r="N133" t="s">
        <v>1428</v>
      </c>
      <c r="O133" t="s">
        <v>7</v>
      </c>
      <c r="P133" s="10">
        <v>28.86</v>
      </c>
    </row>
    <row r="134" spans="14:16" x14ac:dyDescent="0.25">
      <c r="N134" t="s">
        <v>1521</v>
      </c>
      <c r="P134" s="10">
        <v>28.86</v>
      </c>
    </row>
    <row r="135" spans="14:16" x14ac:dyDescent="0.25">
      <c r="N135" t="s">
        <v>1517</v>
      </c>
      <c r="O135" t="s">
        <v>4</v>
      </c>
      <c r="P135" s="10">
        <v>1356</v>
      </c>
    </row>
    <row r="136" spans="14:16" x14ac:dyDescent="0.25">
      <c r="N136" t="s">
        <v>1518</v>
      </c>
      <c r="P136" s="10">
        <v>1356</v>
      </c>
    </row>
    <row r="137" spans="14:16" x14ac:dyDescent="0.25">
      <c r="N137" t="s">
        <v>1255</v>
      </c>
      <c r="O137" t="s">
        <v>7</v>
      </c>
      <c r="P137" s="10">
        <v>735</v>
      </c>
    </row>
    <row r="138" spans="14:16" x14ac:dyDescent="0.25">
      <c r="N138" t="s">
        <v>1519</v>
      </c>
      <c r="P138" s="10">
        <v>735</v>
      </c>
    </row>
    <row r="139" spans="14:16" x14ac:dyDescent="0.25">
      <c r="N139" t="s">
        <v>1381</v>
      </c>
      <c r="O139" t="s">
        <v>7</v>
      </c>
      <c r="P139" s="10">
        <v>316.48</v>
      </c>
    </row>
    <row r="140" spans="14:16" x14ac:dyDescent="0.25">
      <c r="N140" t="s">
        <v>1520</v>
      </c>
      <c r="P140" s="10">
        <v>316.48</v>
      </c>
    </row>
    <row r="141" spans="14:16" x14ac:dyDescent="0.25">
      <c r="N141" t="s">
        <v>1011</v>
      </c>
      <c r="O141" t="s">
        <v>7</v>
      </c>
      <c r="P141" s="10">
        <v>144.59</v>
      </c>
    </row>
    <row r="142" spans="14:16" x14ac:dyDescent="0.25">
      <c r="N142" t="s">
        <v>1514</v>
      </c>
      <c r="P142" s="10">
        <v>144.59</v>
      </c>
    </row>
    <row r="143" spans="14:16" x14ac:dyDescent="0.25">
      <c r="N143" t="s">
        <v>1209</v>
      </c>
      <c r="O143" t="s">
        <v>8</v>
      </c>
      <c r="P143" s="10">
        <v>69.260000000000005</v>
      </c>
    </row>
    <row r="144" spans="14:16" x14ac:dyDescent="0.25">
      <c r="N144" t="s">
        <v>1522</v>
      </c>
      <c r="P144" s="10">
        <v>69.260000000000005</v>
      </c>
    </row>
    <row r="145" spans="14:16" x14ac:dyDescent="0.25">
      <c r="N145" t="s">
        <v>1428</v>
      </c>
      <c r="O145" t="s">
        <v>7</v>
      </c>
      <c r="P145" s="10">
        <v>28.86</v>
      </c>
    </row>
    <row r="146" spans="14:16" x14ac:dyDescent="0.25">
      <c r="N146" t="s">
        <v>1521</v>
      </c>
      <c r="P146" s="10">
        <v>28.86</v>
      </c>
    </row>
  </sheetData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N37"/>
  <sheetViews>
    <sheetView workbookViewId="0"/>
  </sheetViews>
  <sheetFormatPr baseColWidth="10" defaultColWidth="11.44140625" defaultRowHeight="13.2" x14ac:dyDescent="0.25"/>
  <cols>
    <col min="1" max="1" width="6.44140625" bestFit="1" customWidth="1"/>
    <col min="2" max="13" width="7.5546875" customWidth="1"/>
  </cols>
  <sheetData>
    <row r="1" spans="1:14" s="1" customFormat="1" ht="13.8" thickBot="1" x14ac:dyDescent="0.3">
      <c r="A1" s="87" t="s">
        <v>3803</v>
      </c>
      <c r="B1" s="21" t="s">
        <v>3792</v>
      </c>
      <c r="C1" s="21" t="s">
        <v>3793</v>
      </c>
      <c r="D1" s="21" t="s">
        <v>3794</v>
      </c>
      <c r="E1" s="21" t="s">
        <v>3795</v>
      </c>
      <c r="F1" s="21" t="s">
        <v>3796</v>
      </c>
      <c r="G1" s="21" t="s">
        <v>3797</v>
      </c>
      <c r="H1" s="21" t="s">
        <v>3798</v>
      </c>
      <c r="I1" s="21" t="s">
        <v>3799</v>
      </c>
      <c r="J1" s="21" t="s">
        <v>3800</v>
      </c>
      <c r="K1" s="21" t="s">
        <v>3801</v>
      </c>
      <c r="L1" s="21" t="s">
        <v>3802</v>
      </c>
      <c r="M1" s="21" t="s">
        <v>13</v>
      </c>
    </row>
    <row r="2" spans="1:14" x14ac:dyDescent="0.25">
      <c r="A2" s="17" t="s">
        <v>2</v>
      </c>
      <c r="B2" s="18">
        <v>385168.39</v>
      </c>
      <c r="C2" s="18">
        <v>544644.03</v>
      </c>
      <c r="D2" s="18">
        <v>265723.05</v>
      </c>
      <c r="E2" s="18">
        <v>281012.06</v>
      </c>
      <c r="F2" s="18">
        <v>279600.77</v>
      </c>
      <c r="G2" s="18">
        <v>296871.28000000003</v>
      </c>
      <c r="H2" s="18">
        <v>498277.44</v>
      </c>
      <c r="I2" s="18">
        <v>79155.81</v>
      </c>
      <c r="J2" s="18">
        <v>446628.96</v>
      </c>
      <c r="K2" s="18">
        <v>323594.03000000003</v>
      </c>
      <c r="L2" s="18">
        <v>253275.33</v>
      </c>
      <c r="M2" s="18">
        <v>519730.23</v>
      </c>
      <c r="N2" s="16"/>
    </row>
    <row r="3" spans="1:14" x14ac:dyDescent="0.25">
      <c r="A3" s="17" t="s">
        <v>3</v>
      </c>
      <c r="B3" s="18">
        <v>192400.87</v>
      </c>
      <c r="C3" s="18">
        <v>297152.81</v>
      </c>
      <c r="D3" s="18">
        <v>608166.65</v>
      </c>
      <c r="E3" s="18">
        <v>442192.31</v>
      </c>
      <c r="F3" s="18">
        <v>169107.52</v>
      </c>
      <c r="G3" s="18">
        <v>269194.03999999998</v>
      </c>
      <c r="H3" s="18">
        <v>355347.76</v>
      </c>
      <c r="I3" s="18">
        <v>290190.89</v>
      </c>
      <c r="J3" s="18">
        <v>434085.87</v>
      </c>
      <c r="K3" s="18">
        <v>390828.59</v>
      </c>
      <c r="L3" s="18">
        <v>490364.59</v>
      </c>
      <c r="M3" s="18">
        <v>466678</v>
      </c>
      <c r="N3" s="16"/>
    </row>
    <row r="4" spans="1:14" x14ac:dyDescent="0.25">
      <c r="A4" s="17" t="s">
        <v>4</v>
      </c>
      <c r="B4" s="18">
        <v>272357.53000000003</v>
      </c>
      <c r="C4" s="18">
        <v>396047.56</v>
      </c>
      <c r="D4" s="18">
        <v>494712.71</v>
      </c>
      <c r="E4" s="18">
        <v>625178.67000000004</v>
      </c>
      <c r="F4" s="18">
        <v>617870.56999999995</v>
      </c>
      <c r="G4" s="18">
        <v>599642.84</v>
      </c>
      <c r="H4" s="18">
        <v>341491.96</v>
      </c>
      <c r="I4" s="18">
        <v>282932.8</v>
      </c>
      <c r="J4" s="18">
        <v>618038.25</v>
      </c>
      <c r="K4" s="18">
        <v>290921.26</v>
      </c>
      <c r="L4" s="18">
        <v>287438.65999999997</v>
      </c>
      <c r="M4" s="18">
        <v>316625.34000000003</v>
      </c>
      <c r="N4" s="16"/>
    </row>
    <row r="5" spans="1:14" x14ac:dyDescent="0.25">
      <c r="A5" s="17" t="s">
        <v>5</v>
      </c>
      <c r="B5" s="18">
        <v>413365.42</v>
      </c>
      <c r="C5" s="18">
        <v>689104.6</v>
      </c>
      <c r="D5" s="18">
        <v>552650.27</v>
      </c>
      <c r="E5" s="18">
        <v>777926.47</v>
      </c>
      <c r="F5" s="18">
        <v>546580.84</v>
      </c>
      <c r="G5" s="18">
        <v>500853.9</v>
      </c>
      <c r="H5" s="18">
        <v>624371.37</v>
      </c>
      <c r="I5" s="18">
        <v>143866.13</v>
      </c>
      <c r="J5" s="18">
        <v>472273.15</v>
      </c>
      <c r="K5" s="18">
        <v>405676.34</v>
      </c>
      <c r="L5" s="18">
        <v>473752.64</v>
      </c>
      <c r="M5" s="18">
        <v>594077.91</v>
      </c>
      <c r="N5" s="16"/>
    </row>
    <row r="6" spans="1:14" x14ac:dyDescent="0.25">
      <c r="A6" s="17" t="s">
        <v>6</v>
      </c>
      <c r="B6" s="18">
        <v>451051.29</v>
      </c>
      <c r="C6" s="18">
        <v>360050.65</v>
      </c>
      <c r="D6" s="18">
        <v>458765.07</v>
      </c>
      <c r="E6" s="18">
        <v>423111.77</v>
      </c>
      <c r="F6" s="18">
        <v>411980.82</v>
      </c>
      <c r="G6" s="18">
        <v>601552.23</v>
      </c>
      <c r="H6" s="18">
        <v>927716.55</v>
      </c>
      <c r="I6" s="18">
        <v>409692.29</v>
      </c>
      <c r="J6" s="18">
        <v>585517.65</v>
      </c>
      <c r="K6" s="18">
        <v>568386.88</v>
      </c>
      <c r="L6" s="18">
        <v>587602.04</v>
      </c>
      <c r="M6" s="18">
        <v>595386.91</v>
      </c>
      <c r="N6" s="16"/>
    </row>
    <row r="7" spans="1:14" x14ac:dyDescent="0.25">
      <c r="A7" s="60" t="s">
        <v>7</v>
      </c>
      <c r="B7" s="59">
        <v>202843.14</v>
      </c>
      <c r="C7" s="59">
        <v>252622.32</v>
      </c>
      <c r="D7" s="59">
        <v>417026.37999999995</v>
      </c>
      <c r="E7" s="59">
        <v>371674.2</v>
      </c>
      <c r="F7" s="59">
        <v>410486.07</v>
      </c>
      <c r="G7" s="59">
        <v>762035.51</v>
      </c>
      <c r="H7" s="59">
        <v>782923.05</v>
      </c>
      <c r="I7" s="59">
        <v>173030.23999999996</v>
      </c>
      <c r="J7" s="59">
        <v>305187.07999999996</v>
      </c>
      <c r="K7" s="59">
        <v>696215.62999999989</v>
      </c>
      <c r="L7" s="59">
        <v>444767.05999999994</v>
      </c>
      <c r="M7" s="59">
        <v>521312.19000000006</v>
      </c>
      <c r="N7" s="16"/>
    </row>
    <row r="8" spans="1:14" ht="13.8" thickBot="1" x14ac:dyDescent="0.3">
      <c r="A8" s="60" t="s">
        <v>8</v>
      </c>
      <c r="B8" s="59">
        <v>338334.97</v>
      </c>
      <c r="C8" s="59">
        <v>200079.66</v>
      </c>
      <c r="D8" s="59">
        <v>395764.61</v>
      </c>
      <c r="E8" s="59">
        <v>434234.96</v>
      </c>
      <c r="F8" s="59">
        <v>474462.50999999995</v>
      </c>
      <c r="G8" s="59">
        <v>708382.92000000027</v>
      </c>
      <c r="H8" s="59">
        <v>489182.8600000001</v>
      </c>
      <c r="I8" s="59">
        <v>221309.53</v>
      </c>
      <c r="J8" s="59">
        <v>518841.15</v>
      </c>
      <c r="K8" s="59">
        <v>313306.5</v>
      </c>
      <c r="L8" s="59"/>
      <c r="M8" s="59"/>
      <c r="N8" s="16"/>
    </row>
    <row r="9" spans="1:14" ht="13.8" thickBot="1" x14ac:dyDescent="0.3">
      <c r="A9" s="55" t="s">
        <v>48</v>
      </c>
      <c r="B9" s="28">
        <f>AVERAGE(B2:B8)</f>
        <v>322217.37285714288</v>
      </c>
      <c r="C9" s="28">
        <f t="shared" ref="C9:M9" si="0">AVERAGE(C2:C8)</f>
        <v>391385.94714285713</v>
      </c>
      <c r="D9" s="28">
        <f t="shared" si="0"/>
        <v>456115.53428571427</v>
      </c>
      <c r="E9" s="28">
        <f t="shared" si="0"/>
        <v>479332.92</v>
      </c>
      <c r="F9" s="28">
        <f t="shared" si="0"/>
        <v>415727.01428571425</v>
      </c>
      <c r="G9" s="28">
        <f t="shared" si="0"/>
        <v>534076.10285714292</v>
      </c>
      <c r="H9" s="28">
        <f t="shared" si="0"/>
        <v>574187.28428571427</v>
      </c>
      <c r="I9" s="28">
        <f t="shared" si="0"/>
        <v>228596.81285714285</v>
      </c>
      <c r="J9" s="28">
        <f t="shared" si="0"/>
        <v>482938.87285714282</v>
      </c>
      <c r="K9" s="28">
        <f t="shared" si="0"/>
        <v>426989.89</v>
      </c>
      <c r="L9" s="28">
        <f t="shared" si="0"/>
        <v>422866.72000000003</v>
      </c>
      <c r="M9" s="28">
        <f t="shared" si="0"/>
        <v>502301.76333333337</v>
      </c>
      <c r="N9" s="16"/>
    </row>
    <row r="10" spans="1:14" ht="13.8" thickBot="1" x14ac:dyDescent="0.3">
      <c r="A10" s="55" t="s">
        <v>1523</v>
      </c>
      <c r="B10" s="28">
        <f>STDEV(B2:B8)</f>
        <v>102239.33360448701</v>
      </c>
      <c r="C10" s="28">
        <f t="shared" ref="C10:M10" si="1">STDEV(C2:C8)</f>
        <v>172173.06775237896</v>
      </c>
      <c r="D10" s="28">
        <f t="shared" si="1"/>
        <v>112067.50429942178</v>
      </c>
      <c r="E10" s="28">
        <f t="shared" si="1"/>
        <v>167294.51226928079</v>
      </c>
      <c r="F10" s="28">
        <f t="shared" si="1"/>
        <v>153203.36707102202</v>
      </c>
      <c r="G10" s="28">
        <f t="shared" si="1"/>
        <v>190933.11766775863</v>
      </c>
      <c r="H10" s="28">
        <f t="shared" si="1"/>
        <v>218364.34080280035</v>
      </c>
      <c r="I10" s="28">
        <f t="shared" si="1"/>
        <v>109692.33651626308</v>
      </c>
      <c r="J10" s="28">
        <f t="shared" si="1"/>
        <v>104465.06903936966</v>
      </c>
      <c r="K10" s="28">
        <f t="shared" si="1"/>
        <v>150757.42324896686</v>
      </c>
      <c r="L10" s="28">
        <f t="shared" si="1"/>
        <v>127956.78087064924</v>
      </c>
      <c r="M10" s="28">
        <f t="shared" si="1"/>
        <v>103438.52289666999</v>
      </c>
      <c r="N10" s="10"/>
    </row>
    <row r="11" spans="1:14" x14ac:dyDescent="0.25">
      <c r="B11" s="10"/>
    </row>
    <row r="31" spans="1:13" ht="13.8" thickBot="1" x14ac:dyDescent="0.3"/>
    <row r="32" spans="1:13" ht="13.8" thickBot="1" x14ac:dyDescent="0.3">
      <c r="A32" s="90" t="str">
        <f>A1</f>
        <v>Years</v>
      </c>
      <c r="B32" s="91" t="str">
        <f t="shared" ref="B32:M32" si="2">B1</f>
        <v>Jan</v>
      </c>
      <c r="C32" s="91" t="str">
        <f t="shared" si="2"/>
        <v>Feb</v>
      </c>
      <c r="D32" s="91" t="str">
        <f t="shared" si="2"/>
        <v>Mar</v>
      </c>
      <c r="E32" s="91" t="str">
        <f t="shared" si="2"/>
        <v>April</v>
      </c>
      <c r="F32" s="91" t="str">
        <f t="shared" si="2"/>
        <v>June</v>
      </c>
      <c r="G32" s="91" t="str">
        <f t="shared" si="2"/>
        <v>July</v>
      </c>
      <c r="H32" s="91" t="str">
        <f t="shared" si="2"/>
        <v>Aug</v>
      </c>
      <c r="I32" s="91" t="str">
        <f t="shared" si="2"/>
        <v>Sept</v>
      </c>
      <c r="J32" s="91" t="str">
        <f t="shared" si="2"/>
        <v>Oct</v>
      </c>
      <c r="K32" s="91" t="str">
        <f t="shared" si="2"/>
        <v>Nov</v>
      </c>
      <c r="L32" s="91" t="str">
        <f t="shared" si="2"/>
        <v>Dec</v>
      </c>
      <c r="M32" s="91" t="str">
        <f t="shared" si="2"/>
        <v>Total</v>
      </c>
    </row>
    <row r="33" spans="1:13" x14ac:dyDescent="0.25">
      <c r="A33" s="18" t="s">
        <v>6</v>
      </c>
      <c r="B33" s="18">
        <v>451051.29</v>
      </c>
      <c r="C33" s="18">
        <v>360050.65</v>
      </c>
      <c r="D33" s="18">
        <v>458765.07</v>
      </c>
      <c r="E33" s="18">
        <v>423111.77</v>
      </c>
      <c r="F33" s="18">
        <v>411980.82</v>
      </c>
      <c r="G33" s="18">
        <v>601552.23</v>
      </c>
      <c r="H33" s="18">
        <v>927716.55</v>
      </c>
      <c r="I33" s="18">
        <v>409692.29</v>
      </c>
      <c r="J33" s="18">
        <v>585517.65</v>
      </c>
      <c r="K33" s="18">
        <v>568386.88</v>
      </c>
      <c r="L33" s="18">
        <v>587602.04</v>
      </c>
      <c r="M33" s="18">
        <v>595386.91</v>
      </c>
    </row>
    <row r="34" spans="1:13" x14ac:dyDescent="0.25">
      <c r="A34" s="18" t="s">
        <v>7</v>
      </c>
      <c r="B34" s="18">
        <v>202843.14</v>
      </c>
      <c r="C34" s="18">
        <v>252622.32</v>
      </c>
      <c r="D34" s="18">
        <v>417026.37999999995</v>
      </c>
      <c r="E34" s="18">
        <v>371674.2</v>
      </c>
      <c r="F34" s="18">
        <v>410486.07</v>
      </c>
      <c r="G34" s="18">
        <v>762035.51</v>
      </c>
      <c r="H34" s="18">
        <v>782923.05</v>
      </c>
      <c r="I34" s="18">
        <v>173030.23999999996</v>
      </c>
      <c r="J34" s="18">
        <v>305187.07999999996</v>
      </c>
      <c r="K34" s="18">
        <v>696215.62999999989</v>
      </c>
      <c r="L34" s="18">
        <v>444767.05999999994</v>
      </c>
      <c r="M34" s="18">
        <v>521312.19000000006</v>
      </c>
    </row>
    <row r="35" spans="1:13" ht="13.8" thickBot="1" x14ac:dyDescent="0.3">
      <c r="A35" s="18" t="s">
        <v>8</v>
      </c>
      <c r="B35" s="18">
        <v>338334.97</v>
      </c>
      <c r="C35" s="18">
        <v>200079.66</v>
      </c>
      <c r="D35" s="18">
        <v>395764.61</v>
      </c>
      <c r="E35" s="18">
        <v>434234.96</v>
      </c>
      <c r="F35" s="18">
        <v>474462.50999999995</v>
      </c>
      <c r="G35" s="18">
        <v>708382.92000000027</v>
      </c>
      <c r="H35" s="18">
        <v>489182.8600000001</v>
      </c>
      <c r="I35" s="18">
        <v>221309.53</v>
      </c>
      <c r="J35" s="18">
        <v>518841.15</v>
      </c>
      <c r="K35" s="18">
        <v>313306.5</v>
      </c>
      <c r="L35" s="18"/>
      <c r="M35" s="18"/>
    </row>
    <row r="36" spans="1:13" ht="13.8" thickBot="1" x14ac:dyDescent="0.3">
      <c r="A36" s="58" t="s">
        <v>48</v>
      </c>
      <c r="B36" s="28">
        <f>AVERAGE(B33:B35)</f>
        <v>330743.1333333333</v>
      </c>
      <c r="C36" s="28">
        <f t="shared" ref="C36:M36" si="3">AVERAGE(C33:C35)</f>
        <v>270917.54333333333</v>
      </c>
      <c r="D36" s="28">
        <f t="shared" si="3"/>
        <v>423852.02</v>
      </c>
      <c r="E36" s="28">
        <f t="shared" si="3"/>
        <v>409673.64333333331</v>
      </c>
      <c r="F36" s="28">
        <f t="shared" si="3"/>
        <v>432309.8</v>
      </c>
      <c r="G36" s="28">
        <f t="shared" si="3"/>
        <v>690656.88666666672</v>
      </c>
      <c r="H36" s="28">
        <f t="shared" si="3"/>
        <v>733274.15333333332</v>
      </c>
      <c r="I36" s="28">
        <f t="shared" si="3"/>
        <v>268010.68666666665</v>
      </c>
      <c r="J36" s="28">
        <f t="shared" si="3"/>
        <v>469848.62666666665</v>
      </c>
      <c r="K36" s="28">
        <f t="shared" si="3"/>
        <v>525969.66999999993</v>
      </c>
      <c r="L36" s="28">
        <f t="shared" si="3"/>
        <v>516184.55</v>
      </c>
      <c r="M36" s="28">
        <f t="shared" si="3"/>
        <v>558349.55000000005</v>
      </c>
    </row>
    <row r="37" spans="1:13" ht="13.8" thickBot="1" x14ac:dyDescent="0.3">
      <c r="A37" s="58" t="s">
        <v>1523</v>
      </c>
      <c r="B37" s="28">
        <f>STDEV(B33:B35)</f>
        <v>124278.10917287739</v>
      </c>
      <c r="C37" s="28">
        <f t="shared" ref="C37:M37" si="4">STDEV(C33:C35)</f>
        <v>81539.657885028224</v>
      </c>
      <c r="D37" s="28">
        <f t="shared" si="4"/>
        <v>32050.062575759519</v>
      </c>
      <c r="E37" s="28">
        <f t="shared" si="4"/>
        <v>33375.134594132105</v>
      </c>
      <c r="F37" s="28">
        <f t="shared" si="4"/>
        <v>36512.96741773664</v>
      </c>
      <c r="G37" s="28">
        <f t="shared" si="4"/>
        <v>81696.878662470583</v>
      </c>
      <c r="H37" s="28">
        <f t="shared" si="4"/>
        <v>223442.85403972364</v>
      </c>
      <c r="I37" s="28">
        <f t="shared" si="4"/>
        <v>125051.90923394186</v>
      </c>
      <c r="J37" s="28">
        <f t="shared" si="4"/>
        <v>146446.26190537162</v>
      </c>
      <c r="K37" s="28">
        <f t="shared" si="4"/>
        <v>194946.82669250443</v>
      </c>
      <c r="L37" s="28">
        <f t="shared" si="4"/>
        <v>100999.58294864505</v>
      </c>
      <c r="M37" s="28">
        <f t="shared" si="4"/>
        <v>52378.736826494758</v>
      </c>
    </row>
  </sheetData>
  <phoneticPr fontId="2" type="noConversion"/>
  <pageMargins left="0.75" right="0.75" top="1" bottom="1" header="0" footer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L414"/>
  <sheetViews>
    <sheetView topLeftCell="A14" workbookViewId="0">
      <selection activeCell="B26" sqref="B26"/>
    </sheetView>
  </sheetViews>
  <sheetFormatPr baseColWidth="10" defaultColWidth="11.44140625" defaultRowHeight="13.2" x14ac:dyDescent="0.25"/>
  <cols>
    <col min="1" max="1" width="11" bestFit="1" customWidth="1"/>
    <col min="2" max="2" width="11.6640625" style="10" bestFit="1" customWidth="1"/>
    <col min="3" max="3" width="4.6640625" style="10" bestFit="1" customWidth="1"/>
    <col min="4" max="4" width="9.5546875" bestFit="1" customWidth="1"/>
    <col min="5" max="5" width="11.6640625" bestFit="1" customWidth="1"/>
    <col min="6" max="6" width="3.6640625" bestFit="1" customWidth="1"/>
    <col min="7" max="7" width="10.88671875" bestFit="1" customWidth="1"/>
    <col min="8" max="8" width="11.6640625" bestFit="1" customWidth="1"/>
    <col min="9" max="9" width="5.6640625" bestFit="1" customWidth="1"/>
    <col min="11" max="11" width="10.109375" bestFit="1" customWidth="1"/>
    <col min="12" max="13" width="9.109375" bestFit="1" customWidth="1"/>
    <col min="14" max="14" width="6.6640625" bestFit="1" customWidth="1"/>
    <col min="15" max="15" width="9.109375" bestFit="1" customWidth="1"/>
    <col min="16" max="16" width="6.6640625" bestFit="1" customWidth="1"/>
    <col min="17" max="17" width="9.109375" bestFit="1" customWidth="1"/>
    <col min="18" max="18" width="5.6640625" bestFit="1" customWidth="1"/>
    <col min="19" max="19" width="9.109375" bestFit="1" customWidth="1"/>
    <col min="20" max="20" width="5.6640625" bestFit="1" customWidth="1"/>
    <col min="23" max="23" width="14.6640625" bestFit="1" customWidth="1"/>
    <col min="24" max="24" width="44.6640625" bestFit="1" customWidth="1"/>
    <col min="25" max="29" width="9.109375" bestFit="1" customWidth="1"/>
    <col min="30" max="30" width="11.5546875" bestFit="1" customWidth="1"/>
    <col min="32" max="32" width="12.44140625" bestFit="1" customWidth="1"/>
    <col min="33" max="38" width="9.109375" bestFit="1" customWidth="1"/>
  </cols>
  <sheetData>
    <row r="1" spans="1:38" s="1" customFormat="1" ht="13.8" thickBot="1" x14ac:dyDescent="0.3">
      <c r="A1" s="87" t="s">
        <v>1524</v>
      </c>
      <c r="B1" s="91" t="s">
        <v>1525</v>
      </c>
      <c r="C1" s="91" t="s">
        <v>1441</v>
      </c>
      <c r="D1" s="21" t="s">
        <v>1524</v>
      </c>
      <c r="E1" s="91" t="s">
        <v>1525</v>
      </c>
      <c r="F1" s="91" t="s">
        <v>1441</v>
      </c>
      <c r="G1" s="21" t="s">
        <v>1524</v>
      </c>
      <c r="H1" s="91" t="s">
        <v>1525</v>
      </c>
      <c r="I1" s="21" t="s">
        <v>1441</v>
      </c>
      <c r="K1" s="87" t="s">
        <v>1526</v>
      </c>
      <c r="L1" s="21" t="s">
        <v>2</v>
      </c>
      <c r="M1" s="21" t="s">
        <v>3</v>
      </c>
      <c r="N1" s="21" t="s">
        <v>1441</v>
      </c>
      <c r="O1" s="21" t="s">
        <v>4</v>
      </c>
      <c r="P1" s="21" t="s">
        <v>1441</v>
      </c>
      <c r="Q1" s="21" t="s">
        <v>5</v>
      </c>
      <c r="R1" s="21" t="s">
        <v>1441</v>
      </c>
      <c r="S1" s="21" t="s">
        <v>6</v>
      </c>
      <c r="T1" s="21" t="s">
        <v>1441</v>
      </c>
      <c r="U1" s="9"/>
      <c r="V1" s="9"/>
      <c r="W1" s="8" t="s">
        <v>1526</v>
      </c>
      <c r="X1" s="8" t="s">
        <v>12</v>
      </c>
      <c r="Y1" s="8" t="s">
        <v>2</v>
      </c>
      <c r="Z1" s="38" t="s">
        <v>3</v>
      </c>
      <c r="AA1" s="38" t="s">
        <v>4</v>
      </c>
      <c r="AB1" s="38" t="s">
        <v>5</v>
      </c>
      <c r="AC1" s="38" t="s">
        <v>6</v>
      </c>
      <c r="AD1" s="4" t="s">
        <v>25</v>
      </c>
      <c r="AF1" s="29" t="s">
        <v>1527</v>
      </c>
      <c r="AG1" s="21" t="s">
        <v>2</v>
      </c>
      <c r="AH1" s="21" t="s">
        <v>3</v>
      </c>
      <c r="AI1" s="21" t="s">
        <v>4</v>
      </c>
      <c r="AJ1" s="21" t="s">
        <v>5</v>
      </c>
      <c r="AK1" s="21" t="s">
        <v>6</v>
      </c>
      <c r="AL1" s="21" t="s">
        <v>26</v>
      </c>
    </row>
    <row r="2" spans="1:38" x14ac:dyDescent="0.25">
      <c r="A2" s="17" t="s">
        <v>1528</v>
      </c>
      <c r="B2" s="18">
        <v>9579077.4999999925</v>
      </c>
      <c r="C2" s="19">
        <f t="shared" ref="C2:C19" si="0">B2/$H$19</f>
        <v>0.36425169654454387</v>
      </c>
      <c r="D2" s="17" t="s">
        <v>1529</v>
      </c>
      <c r="E2" s="18">
        <v>125013.1</v>
      </c>
      <c r="F2" s="19">
        <f>E2/$H$19</f>
        <v>4.7537180657837618E-3</v>
      </c>
      <c r="G2" s="17" t="s">
        <v>1530</v>
      </c>
      <c r="H2" s="18">
        <v>34934.86</v>
      </c>
      <c r="I2" s="19">
        <f>H2/$H$19</f>
        <v>1.3284245819648222E-3</v>
      </c>
      <c r="K2" s="17" t="s">
        <v>1528</v>
      </c>
      <c r="L2" s="18">
        <v>1699394.15</v>
      </c>
      <c r="M2" s="18">
        <v>1685773.22</v>
      </c>
      <c r="N2" s="39">
        <f>(M2-L2)/L2</f>
        <v>-8.0151682292185934E-3</v>
      </c>
      <c r="O2" s="18">
        <v>1219124.33</v>
      </c>
      <c r="P2" s="39">
        <f>(O2-M2)/M2</f>
        <v>-0.27681593494527096</v>
      </c>
      <c r="Q2" s="18">
        <v>2487539.92</v>
      </c>
      <c r="R2" s="39">
        <f>(Q2-O2)/O2</f>
        <v>1.0404316924755326</v>
      </c>
      <c r="S2" s="18">
        <v>2487245.88</v>
      </c>
      <c r="T2" s="39">
        <f>(S2-Q2)/Q2</f>
        <v>-1.1820513819132489E-4</v>
      </c>
      <c r="U2" s="15"/>
      <c r="V2" s="15"/>
      <c r="W2" s="8" t="s">
        <v>1528</v>
      </c>
      <c r="X2" s="8" t="s">
        <v>19</v>
      </c>
      <c r="Y2" s="13">
        <v>370092.08</v>
      </c>
      <c r="Z2" s="14">
        <v>173929.03</v>
      </c>
      <c r="AA2" s="14">
        <v>6374</v>
      </c>
      <c r="AB2" s="14">
        <v>675837.32</v>
      </c>
      <c r="AC2" s="14">
        <v>613491.43999999994</v>
      </c>
      <c r="AD2" s="5">
        <v>1839723.87</v>
      </c>
      <c r="AF2" s="17" t="s">
        <v>78</v>
      </c>
      <c r="AG2" s="18">
        <v>30</v>
      </c>
      <c r="AH2" s="18">
        <v>38</v>
      </c>
      <c r="AI2" s="18">
        <v>55</v>
      </c>
      <c r="AJ2" s="18">
        <v>64</v>
      </c>
      <c r="AK2" s="18">
        <v>69</v>
      </c>
      <c r="AL2" s="18">
        <f>SUM(AG2:AK2)</f>
        <v>256</v>
      </c>
    </row>
    <row r="3" spans="1:38" ht="13.8" thickBot="1" x14ac:dyDescent="0.3">
      <c r="A3" s="17" t="s">
        <v>1531</v>
      </c>
      <c r="B3" s="18">
        <v>4529505.2300000004</v>
      </c>
      <c r="C3" s="19">
        <f t="shared" si="0"/>
        <v>0.17223787619787875</v>
      </c>
      <c r="D3" s="17" t="s">
        <v>1532</v>
      </c>
      <c r="E3" s="18">
        <v>132943.15</v>
      </c>
      <c r="F3" s="19">
        <f t="shared" ref="F3:F19" si="1">E3/$H$19</f>
        <v>5.0552642393253229E-3</v>
      </c>
      <c r="G3" s="17" t="s">
        <v>1533</v>
      </c>
      <c r="H3" s="18">
        <v>32860</v>
      </c>
      <c r="I3" s="19">
        <f t="shared" ref="I3:I19" si="2">H3/$H$19</f>
        <v>1.2495264547607763E-3</v>
      </c>
      <c r="K3" s="17" t="s">
        <v>1531</v>
      </c>
      <c r="L3" s="18">
        <v>673750.11</v>
      </c>
      <c r="M3" s="18">
        <v>747542.05</v>
      </c>
      <c r="N3" s="39">
        <f t="shared" ref="N3:N11" si="3">(M3-L3)/L3</f>
        <v>0.10952419733185656</v>
      </c>
      <c r="O3" s="18">
        <v>1267947.6299999999</v>
      </c>
      <c r="P3" s="39">
        <f t="shared" ref="P3:T11" si="4">(O3-M3)/M3</f>
        <v>0.69615559419031992</v>
      </c>
      <c r="Q3" s="18">
        <v>952700.28</v>
      </c>
      <c r="R3" s="39">
        <f t="shared" si="4"/>
        <v>-0.24862805256396897</v>
      </c>
      <c r="S3" s="18">
        <v>887565.16</v>
      </c>
      <c r="T3" s="39">
        <f t="shared" si="4"/>
        <v>-6.8368952300507352E-2</v>
      </c>
      <c r="U3" s="10"/>
      <c r="V3" s="10"/>
      <c r="W3" s="22"/>
      <c r="X3" s="9" t="s">
        <v>50</v>
      </c>
      <c r="Y3" s="15">
        <v>42116</v>
      </c>
      <c r="Z3" s="10">
        <v>151075</v>
      </c>
      <c r="AA3" s="10">
        <v>14656</v>
      </c>
      <c r="AB3" s="10">
        <v>262419.59999999998</v>
      </c>
      <c r="AC3" s="10">
        <v>53609</v>
      </c>
      <c r="AD3" s="6">
        <v>523875.6</v>
      </c>
      <c r="AF3" s="17" t="s">
        <v>1534</v>
      </c>
      <c r="AG3" s="18">
        <f t="shared" ref="AG3:AL3" si="5">Y140</f>
        <v>1699394.15</v>
      </c>
      <c r="AH3" s="18">
        <f t="shared" si="5"/>
        <v>1685773.22</v>
      </c>
      <c r="AI3" s="18">
        <f t="shared" si="5"/>
        <v>1219124.33</v>
      </c>
      <c r="AJ3" s="18">
        <f t="shared" si="5"/>
        <v>2487539.92</v>
      </c>
      <c r="AK3" s="18">
        <f t="shared" si="5"/>
        <v>2487245.88</v>
      </c>
      <c r="AL3" s="18">
        <f t="shared" si="5"/>
        <v>9579077.4999999981</v>
      </c>
    </row>
    <row r="4" spans="1:38" ht="13.8" thickBot="1" x14ac:dyDescent="0.3">
      <c r="A4" s="17" t="s">
        <v>1535</v>
      </c>
      <c r="B4" s="18">
        <v>1736015.47</v>
      </c>
      <c r="C4" s="19">
        <f t="shared" si="0"/>
        <v>6.6013306623218596E-2</v>
      </c>
      <c r="D4" s="17" t="s">
        <v>1536</v>
      </c>
      <c r="E4" s="18">
        <v>126470.72</v>
      </c>
      <c r="F4" s="19">
        <f t="shared" si="1"/>
        <v>4.8091451732392822E-3</v>
      </c>
      <c r="G4" s="17" t="s">
        <v>1537</v>
      </c>
      <c r="H4" s="18">
        <v>31046.23</v>
      </c>
      <c r="I4" s="19">
        <f t="shared" si="2"/>
        <v>1.1805564730854429E-3</v>
      </c>
      <c r="K4" s="17" t="s">
        <v>1535</v>
      </c>
      <c r="L4" s="18">
        <v>77294.149999999994</v>
      </c>
      <c r="M4" s="18">
        <v>259606.39999999999</v>
      </c>
      <c r="N4" s="19">
        <f t="shared" si="3"/>
        <v>2.3586810903541862</v>
      </c>
      <c r="O4" s="18">
        <v>548065.43000000005</v>
      </c>
      <c r="P4" s="19">
        <f t="shared" si="4"/>
        <v>1.1111399025601836</v>
      </c>
      <c r="Q4" s="18">
        <v>335699.76</v>
      </c>
      <c r="R4" s="19">
        <f t="shared" si="4"/>
        <v>-0.38748233034876878</v>
      </c>
      <c r="S4" s="18">
        <v>515349.73</v>
      </c>
      <c r="T4" s="19">
        <f t="shared" si="4"/>
        <v>0.53515072515988682</v>
      </c>
      <c r="U4" s="10"/>
      <c r="V4" s="10"/>
      <c r="W4" s="22"/>
      <c r="X4" s="9" t="s">
        <v>33</v>
      </c>
      <c r="Y4" s="15">
        <v>101229.35</v>
      </c>
      <c r="Z4" s="10">
        <v>73129.289999999994</v>
      </c>
      <c r="AA4" s="10">
        <v>126146.32</v>
      </c>
      <c r="AB4" s="10">
        <v>48711.82</v>
      </c>
      <c r="AC4" s="10">
        <v>138067.26</v>
      </c>
      <c r="AD4" s="6">
        <v>487284.04</v>
      </c>
      <c r="AF4" s="55" t="s">
        <v>48</v>
      </c>
      <c r="AG4" s="28">
        <f t="shared" ref="AG4:AL4" si="6">AG3/AG2</f>
        <v>56646.471666666665</v>
      </c>
      <c r="AH4" s="28">
        <f t="shared" si="6"/>
        <v>44362.453157894735</v>
      </c>
      <c r="AI4" s="28">
        <f t="shared" si="6"/>
        <v>22165.896909090912</v>
      </c>
      <c r="AJ4" s="28">
        <f t="shared" si="6"/>
        <v>38867.811249999999</v>
      </c>
      <c r="AK4" s="28">
        <f t="shared" si="6"/>
        <v>36047.041739130436</v>
      </c>
      <c r="AL4" s="57">
        <f t="shared" si="6"/>
        <v>37418.271484374993</v>
      </c>
    </row>
    <row r="5" spans="1:38" x14ac:dyDescent="0.25">
      <c r="A5" s="17" t="s">
        <v>1538</v>
      </c>
      <c r="B5" s="18">
        <v>1624723.21</v>
      </c>
      <c r="C5" s="19">
        <f t="shared" si="0"/>
        <v>6.1781333918406824E-2</v>
      </c>
      <c r="D5" s="17" t="s">
        <v>1539</v>
      </c>
      <c r="E5" s="18">
        <v>117112.31</v>
      </c>
      <c r="F5" s="19">
        <f t="shared" si="1"/>
        <v>4.4532845259630249E-3</v>
      </c>
      <c r="G5" s="17" t="s">
        <v>1540</v>
      </c>
      <c r="H5" s="18">
        <v>22862.65</v>
      </c>
      <c r="I5" s="19">
        <f t="shared" si="2"/>
        <v>8.6936962875643531E-4</v>
      </c>
      <c r="K5" s="17" t="s">
        <v>1538</v>
      </c>
      <c r="L5" s="18">
        <v>244176.18</v>
      </c>
      <c r="M5" s="18">
        <v>302911.56</v>
      </c>
      <c r="N5" s="19">
        <f t="shared" si="3"/>
        <v>0.24054508511026754</v>
      </c>
      <c r="O5" s="18">
        <v>387651.24</v>
      </c>
      <c r="P5" s="19">
        <f t="shared" si="4"/>
        <v>0.27975056481832516</v>
      </c>
      <c r="Q5" s="18">
        <v>334281.34999999998</v>
      </c>
      <c r="R5" s="19">
        <f t="shared" si="4"/>
        <v>-0.13767501427313897</v>
      </c>
      <c r="S5" s="18">
        <v>355702.88</v>
      </c>
      <c r="T5" s="19">
        <f t="shared" si="4"/>
        <v>6.4082336630506095E-2</v>
      </c>
      <c r="U5" s="10"/>
      <c r="V5" s="10"/>
      <c r="W5" s="22"/>
      <c r="X5" s="9" t="s">
        <v>44</v>
      </c>
      <c r="Y5" s="15">
        <v>62600</v>
      </c>
      <c r="Z5" s="10"/>
      <c r="AA5" s="10">
        <v>61685.83</v>
      </c>
      <c r="AB5" s="10">
        <v>19775</v>
      </c>
      <c r="AC5" s="10">
        <v>258825.16</v>
      </c>
      <c r="AD5" s="6">
        <v>402885.99</v>
      </c>
    </row>
    <row r="6" spans="1:38" ht="13.8" thickBot="1" x14ac:dyDescent="0.3">
      <c r="A6" s="17" t="s">
        <v>1541</v>
      </c>
      <c r="B6" s="18">
        <v>1268612.56</v>
      </c>
      <c r="C6" s="19">
        <f t="shared" si="0"/>
        <v>4.8239956012227414E-2</v>
      </c>
      <c r="D6" s="17" t="s">
        <v>1542</v>
      </c>
      <c r="E6" s="18">
        <v>90980.33</v>
      </c>
      <c r="F6" s="19">
        <f t="shared" si="1"/>
        <v>3.4595961411401552E-3</v>
      </c>
      <c r="G6" s="17" t="s">
        <v>1543</v>
      </c>
      <c r="H6" s="18">
        <v>22735.200000000001</v>
      </c>
      <c r="I6" s="19">
        <f t="shared" si="2"/>
        <v>8.6452324571750468E-4</v>
      </c>
      <c r="K6" s="17" t="s">
        <v>1541</v>
      </c>
      <c r="L6" s="18">
        <v>308110.19</v>
      </c>
      <c r="M6" s="18">
        <v>517409.91</v>
      </c>
      <c r="N6" s="19">
        <f t="shared" si="3"/>
        <v>0.67930151871965017</v>
      </c>
      <c r="O6" s="18">
        <v>126453.34</v>
      </c>
      <c r="P6" s="19">
        <f t="shared" si="4"/>
        <v>-0.75560317350705553</v>
      </c>
      <c r="Q6" s="18">
        <v>68052.399999999994</v>
      </c>
      <c r="R6" s="19">
        <f t="shared" si="4"/>
        <v>-0.46183786051044601</v>
      </c>
      <c r="S6" s="18">
        <v>248586.72</v>
      </c>
      <c r="T6" s="19">
        <f t="shared" si="4"/>
        <v>2.6528721984823465</v>
      </c>
      <c r="U6" s="10"/>
      <c r="V6" s="10"/>
      <c r="W6" s="22"/>
      <c r="X6" s="9" t="s">
        <v>28</v>
      </c>
      <c r="Y6" s="15">
        <v>25295.47</v>
      </c>
      <c r="Z6" s="10">
        <v>174454.13</v>
      </c>
      <c r="AA6" s="10">
        <v>38260.339999999997</v>
      </c>
      <c r="AB6" s="10">
        <v>121549.99</v>
      </c>
      <c r="AC6" s="10">
        <v>22875.5</v>
      </c>
      <c r="AD6" s="6">
        <v>382435.43</v>
      </c>
    </row>
    <row r="7" spans="1:38" ht="13.8" thickBot="1" x14ac:dyDescent="0.3">
      <c r="A7" s="17" t="s">
        <v>1544</v>
      </c>
      <c r="B7" s="18">
        <v>1195875.8600000001</v>
      </c>
      <c r="C7" s="19">
        <f t="shared" si="0"/>
        <v>4.5474087756536656E-2</v>
      </c>
      <c r="D7" s="17" t="s">
        <v>1545</v>
      </c>
      <c r="E7" s="18">
        <v>82502</v>
      </c>
      <c r="F7" s="19">
        <f t="shared" si="1"/>
        <v>3.137201204220133E-3</v>
      </c>
      <c r="G7" s="17" t="s">
        <v>1546</v>
      </c>
      <c r="H7" s="18">
        <v>22052.6</v>
      </c>
      <c r="I7" s="19">
        <f t="shared" si="2"/>
        <v>8.3856686233285129E-4</v>
      </c>
      <c r="K7" s="17" t="s">
        <v>1544</v>
      </c>
      <c r="L7" s="18">
        <v>5500</v>
      </c>
      <c r="M7" s="18">
        <v>174442.9</v>
      </c>
      <c r="N7" s="19">
        <f t="shared" si="3"/>
        <v>30.716890909090907</v>
      </c>
      <c r="O7" s="18">
        <v>185252</v>
      </c>
      <c r="P7" s="19">
        <f t="shared" si="4"/>
        <v>6.1963542224991709E-2</v>
      </c>
      <c r="Q7" s="18">
        <v>425373.95</v>
      </c>
      <c r="R7" s="19">
        <f t="shared" si="4"/>
        <v>1.2961908643361475</v>
      </c>
      <c r="S7" s="18">
        <v>405307.01</v>
      </c>
      <c r="T7" s="19">
        <f t="shared" si="4"/>
        <v>-4.7174821119158807E-2</v>
      </c>
      <c r="U7" s="10"/>
      <c r="V7" s="10"/>
      <c r="W7" s="22"/>
      <c r="X7" s="9" t="s">
        <v>79</v>
      </c>
      <c r="Y7" s="15">
        <v>104614</v>
      </c>
      <c r="Z7" s="10">
        <v>19300</v>
      </c>
      <c r="AA7" s="10">
        <v>48194.38</v>
      </c>
      <c r="AB7" s="10">
        <v>170713.78</v>
      </c>
      <c r="AC7" s="10">
        <v>5217.5</v>
      </c>
      <c r="AD7" s="6">
        <v>348039.66</v>
      </c>
      <c r="AF7" s="29" t="s">
        <v>1547</v>
      </c>
      <c r="AG7" s="21" t="s">
        <v>2</v>
      </c>
      <c r="AH7" s="21" t="s">
        <v>3</v>
      </c>
      <c r="AI7" s="21" t="s">
        <v>4</v>
      </c>
      <c r="AJ7" s="21" t="s">
        <v>5</v>
      </c>
      <c r="AK7" s="21" t="s">
        <v>6</v>
      </c>
      <c r="AL7" s="21" t="s">
        <v>26</v>
      </c>
    </row>
    <row r="8" spans="1:38" x14ac:dyDescent="0.25">
      <c r="A8" s="17" t="s">
        <v>1548</v>
      </c>
      <c r="B8" s="18">
        <v>852639.31</v>
      </c>
      <c r="C8" s="19">
        <f t="shared" si="0"/>
        <v>3.2422257279792289E-2</v>
      </c>
      <c r="D8" s="17" t="s">
        <v>1549</v>
      </c>
      <c r="E8" s="18">
        <v>97750.04</v>
      </c>
      <c r="F8" s="19">
        <f t="shared" si="1"/>
        <v>3.7170195049885594E-3</v>
      </c>
      <c r="G8" s="17" t="s">
        <v>1550</v>
      </c>
      <c r="H8" s="18">
        <v>18088</v>
      </c>
      <c r="I8" s="19">
        <f t="shared" si="2"/>
        <v>6.8780993650982721E-4</v>
      </c>
      <c r="K8" s="17" t="s">
        <v>1548</v>
      </c>
      <c r="L8" s="18">
        <v>97539</v>
      </c>
      <c r="M8" s="18">
        <v>48931.99</v>
      </c>
      <c r="N8" s="19">
        <f t="shared" si="3"/>
        <v>-0.4983341022565333</v>
      </c>
      <c r="O8" s="18">
        <v>68925.990000000005</v>
      </c>
      <c r="P8" s="19">
        <f t="shared" si="4"/>
        <v>0.40860794747975726</v>
      </c>
      <c r="Q8" s="18">
        <v>445525.09</v>
      </c>
      <c r="R8" s="19">
        <f t="shared" si="4"/>
        <v>5.4638185102600634</v>
      </c>
      <c r="S8" s="18">
        <v>191717.24</v>
      </c>
      <c r="T8" s="19">
        <f t="shared" si="4"/>
        <v>-0.56968250654525432</v>
      </c>
      <c r="W8" s="22"/>
      <c r="X8" s="9" t="s">
        <v>41</v>
      </c>
      <c r="Y8" s="15">
        <v>259603.72</v>
      </c>
      <c r="Z8" s="10">
        <v>2140.66</v>
      </c>
      <c r="AA8" s="10">
        <v>9918.56</v>
      </c>
      <c r="AB8" s="10">
        <v>10164.280000000001</v>
      </c>
      <c r="AC8" s="10">
        <v>3462.92</v>
      </c>
      <c r="AD8" s="6">
        <v>285290.14</v>
      </c>
      <c r="AF8" s="17" t="s">
        <v>78</v>
      </c>
      <c r="AG8" s="18">
        <v>76</v>
      </c>
      <c r="AH8" s="18">
        <v>76</v>
      </c>
      <c r="AI8" s="18">
        <v>103</v>
      </c>
      <c r="AJ8" s="18">
        <v>112</v>
      </c>
      <c r="AK8" s="18">
        <v>95</v>
      </c>
      <c r="AL8" s="18">
        <f>SUM(AG8:AK8)</f>
        <v>462</v>
      </c>
    </row>
    <row r="9" spans="1:38" ht="13.8" thickBot="1" x14ac:dyDescent="0.3">
      <c r="A9" s="17" t="s">
        <v>1551</v>
      </c>
      <c r="B9" s="18">
        <v>706783.49</v>
      </c>
      <c r="C9" s="19">
        <f t="shared" si="0"/>
        <v>2.6875978957490828E-2</v>
      </c>
      <c r="D9" s="17" t="s">
        <v>1552</v>
      </c>
      <c r="E9" s="18">
        <v>80823.92</v>
      </c>
      <c r="F9" s="19">
        <f t="shared" si="1"/>
        <v>3.0733909378414062E-3</v>
      </c>
      <c r="G9" s="17" t="s">
        <v>1553</v>
      </c>
      <c r="H9" s="18">
        <v>11266</v>
      </c>
      <c r="I9" s="19">
        <f t="shared" si="2"/>
        <v>4.283982057010014E-4</v>
      </c>
      <c r="K9" s="17" t="s">
        <v>1551</v>
      </c>
      <c r="L9" s="18">
        <v>22311.9</v>
      </c>
      <c r="M9" s="18">
        <v>16316</v>
      </c>
      <c r="N9" s="19">
        <f t="shared" si="3"/>
        <v>-0.26873103590460701</v>
      </c>
      <c r="O9" s="18">
        <v>243284.95</v>
      </c>
      <c r="P9" s="19">
        <f t="shared" si="4"/>
        <v>13.910820666830107</v>
      </c>
      <c r="Q9" s="18">
        <v>247621.2</v>
      </c>
      <c r="R9" s="19">
        <f t="shared" si="4"/>
        <v>1.7823749475666291E-2</v>
      </c>
      <c r="S9" s="18">
        <v>177249.44</v>
      </c>
      <c r="T9" s="19">
        <f t="shared" si="4"/>
        <v>-0.28419117587670201</v>
      </c>
      <c r="W9" s="22"/>
      <c r="X9" s="9" t="s">
        <v>42</v>
      </c>
      <c r="Y9" s="15">
        <v>90805.03</v>
      </c>
      <c r="Z9" s="10">
        <v>170900</v>
      </c>
      <c r="AA9" s="10"/>
      <c r="AB9" s="10"/>
      <c r="AC9" s="10"/>
      <c r="AD9" s="6">
        <v>261705.03</v>
      </c>
      <c r="AF9" s="17" t="s">
        <v>1534</v>
      </c>
      <c r="AG9" s="18">
        <f t="shared" ref="AG9:AL9" si="7">Y376</f>
        <v>673750.11</v>
      </c>
      <c r="AH9" s="18">
        <f t="shared" si="7"/>
        <v>747542.05</v>
      </c>
      <c r="AI9" s="18">
        <f t="shared" si="7"/>
        <v>1267947.6299999999</v>
      </c>
      <c r="AJ9" s="18">
        <f t="shared" si="7"/>
        <v>952700.28</v>
      </c>
      <c r="AK9" s="18">
        <f t="shared" si="7"/>
        <v>887565.16</v>
      </c>
      <c r="AL9" s="18">
        <f t="shared" si="7"/>
        <v>4529505.2300000004</v>
      </c>
    </row>
    <row r="10" spans="1:38" ht="13.8" thickBot="1" x14ac:dyDescent="0.3">
      <c r="A10" s="17" t="s">
        <v>1554</v>
      </c>
      <c r="B10" s="18">
        <v>691760.35</v>
      </c>
      <c r="C10" s="19">
        <f t="shared" si="0"/>
        <v>2.6304712650017461E-2</v>
      </c>
      <c r="D10" s="17" t="s">
        <v>1555</v>
      </c>
      <c r="E10" s="18">
        <v>71904</v>
      </c>
      <c r="F10" s="19">
        <f t="shared" si="1"/>
        <v>2.7342042058161554E-3</v>
      </c>
      <c r="G10" s="17" t="s">
        <v>1556</v>
      </c>
      <c r="H10" s="18">
        <v>7123.7</v>
      </c>
      <c r="I10" s="19">
        <f t="shared" si="2"/>
        <v>2.7088410242785579E-4</v>
      </c>
      <c r="K10" s="17" t="s">
        <v>1554</v>
      </c>
      <c r="L10" s="18">
        <v>397844.11</v>
      </c>
      <c r="M10" s="18">
        <v>131597</v>
      </c>
      <c r="N10" s="19">
        <f t="shared" si="3"/>
        <v>-0.66922471216175605</v>
      </c>
      <c r="O10" s="18">
        <v>108713.84</v>
      </c>
      <c r="P10" s="19">
        <f t="shared" si="4"/>
        <v>-0.1738881585446477</v>
      </c>
      <c r="Q10" s="18">
        <v>40945.4</v>
      </c>
      <c r="R10" s="19">
        <f t="shared" si="4"/>
        <v>-0.62336534152413348</v>
      </c>
      <c r="S10" s="18">
        <v>12660</v>
      </c>
      <c r="T10" s="19">
        <f t="shared" si="4"/>
        <v>-0.69080775862490051</v>
      </c>
      <c r="W10" s="22"/>
      <c r="X10" s="9" t="s">
        <v>43</v>
      </c>
      <c r="Y10" s="15">
        <v>45794</v>
      </c>
      <c r="Z10" s="10">
        <v>11530</v>
      </c>
      <c r="AA10" s="10">
        <v>197213</v>
      </c>
      <c r="AB10" s="10"/>
      <c r="AC10" s="10"/>
      <c r="AD10" s="6">
        <v>254537</v>
      </c>
      <c r="AF10" s="55" t="s">
        <v>48</v>
      </c>
      <c r="AG10" s="28">
        <f t="shared" ref="AG10:AL10" si="8">AG9/AG8</f>
        <v>8865.1330263157888</v>
      </c>
      <c r="AH10" s="28">
        <f t="shared" si="8"/>
        <v>9836.0796052631576</v>
      </c>
      <c r="AI10" s="28">
        <f t="shared" si="8"/>
        <v>12310.171165048543</v>
      </c>
      <c r="AJ10" s="28">
        <f t="shared" si="8"/>
        <v>8506.2525000000005</v>
      </c>
      <c r="AK10" s="28">
        <f t="shared" si="8"/>
        <v>9342.7911578947369</v>
      </c>
      <c r="AL10" s="57">
        <f t="shared" si="8"/>
        <v>9804.1238744588754</v>
      </c>
    </row>
    <row r="11" spans="1:38" ht="13.8" thickBot="1" x14ac:dyDescent="0.3">
      <c r="A11" s="17" t="s">
        <v>1557</v>
      </c>
      <c r="B11" s="18">
        <v>618121.79</v>
      </c>
      <c r="C11" s="19">
        <f t="shared" si="0"/>
        <v>2.3504550482930164E-2</v>
      </c>
      <c r="D11" s="17" t="s">
        <v>1558</v>
      </c>
      <c r="E11" s="18">
        <v>55573.39</v>
      </c>
      <c r="F11" s="19">
        <f t="shared" si="1"/>
        <v>2.1132203586651851E-3</v>
      </c>
      <c r="G11" s="17" t="s">
        <v>1559</v>
      </c>
      <c r="H11" s="18">
        <v>5390</v>
      </c>
      <c r="I11" s="19">
        <f t="shared" si="2"/>
        <v>2.0495884330981693E-4</v>
      </c>
      <c r="K11" s="20" t="s">
        <v>1557</v>
      </c>
      <c r="L11" s="25">
        <v>59841.27</v>
      </c>
      <c r="M11" s="25">
        <v>114161.13</v>
      </c>
      <c r="N11" s="23">
        <f t="shared" si="3"/>
        <v>0.9077324060802856</v>
      </c>
      <c r="O11" s="25">
        <v>84899.41</v>
      </c>
      <c r="P11" s="23">
        <f t="shared" si="4"/>
        <v>-0.25631946705503</v>
      </c>
      <c r="Q11" s="25">
        <v>178480.01</v>
      </c>
      <c r="R11" s="23">
        <f t="shared" si="4"/>
        <v>1.1022526540526019</v>
      </c>
      <c r="S11" s="25">
        <v>180739.97</v>
      </c>
      <c r="T11" s="23">
        <f t="shared" si="4"/>
        <v>1.266225836719749E-2</v>
      </c>
      <c r="W11" s="22"/>
      <c r="X11" s="9" t="s">
        <v>49</v>
      </c>
      <c r="Y11" s="15">
        <v>175633.41</v>
      </c>
      <c r="Z11" s="10">
        <v>23957.18</v>
      </c>
      <c r="AA11" s="10">
        <v>3463.04</v>
      </c>
      <c r="AB11" s="10">
        <v>1764.29</v>
      </c>
      <c r="AC11" s="10">
        <v>2145</v>
      </c>
      <c r="AD11" s="6">
        <v>206962.92</v>
      </c>
    </row>
    <row r="12" spans="1:38" ht="13.8" thickBot="1" x14ac:dyDescent="0.3">
      <c r="A12" s="17" t="s">
        <v>1560</v>
      </c>
      <c r="B12" s="18">
        <v>394787.1</v>
      </c>
      <c r="C12" s="19">
        <f t="shared" si="0"/>
        <v>1.5012079289357518E-2</v>
      </c>
      <c r="D12" s="17" t="s">
        <v>1561</v>
      </c>
      <c r="E12" s="18">
        <v>65655</v>
      </c>
      <c r="F12" s="19">
        <f t="shared" si="1"/>
        <v>2.4965812351588185E-3</v>
      </c>
      <c r="G12" s="17" t="s">
        <v>1562</v>
      </c>
      <c r="H12" s="18">
        <v>4968.63</v>
      </c>
      <c r="I12" s="19">
        <f t="shared" si="2"/>
        <v>1.8893592906019587E-4</v>
      </c>
      <c r="W12" s="22"/>
      <c r="X12" s="9" t="s">
        <v>87</v>
      </c>
      <c r="Y12" s="15"/>
      <c r="Z12" s="10"/>
      <c r="AA12" s="10"/>
      <c r="AB12" s="10">
        <v>191369</v>
      </c>
      <c r="AC12" s="10">
        <v>2646</v>
      </c>
      <c r="AD12" s="6">
        <v>194015</v>
      </c>
    </row>
    <row r="13" spans="1:38" ht="13.8" thickBot="1" x14ac:dyDescent="0.3">
      <c r="A13" s="17" t="s">
        <v>1563</v>
      </c>
      <c r="B13" s="18">
        <v>319670.24</v>
      </c>
      <c r="C13" s="19">
        <f t="shared" si="0"/>
        <v>1.2155703642109753E-2</v>
      </c>
      <c r="D13" s="17" t="s">
        <v>1564</v>
      </c>
      <c r="E13" s="18">
        <v>57546.21</v>
      </c>
      <c r="F13" s="19">
        <f t="shared" si="1"/>
        <v>2.1882383373773321E-3</v>
      </c>
      <c r="G13" s="17" t="s">
        <v>1565</v>
      </c>
      <c r="H13" s="18">
        <v>1682.63</v>
      </c>
      <c r="I13" s="19">
        <f t="shared" si="2"/>
        <v>6.3983283584118238E-5</v>
      </c>
      <c r="W13" s="22"/>
      <c r="X13" s="9" t="s">
        <v>145</v>
      </c>
      <c r="Y13" s="15">
        <v>12200</v>
      </c>
      <c r="Z13" s="10"/>
      <c r="AA13" s="10">
        <v>17610</v>
      </c>
      <c r="AB13" s="10">
        <v>71775.899999999994</v>
      </c>
      <c r="AC13" s="10">
        <v>88797.51</v>
      </c>
      <c r="AD13" s="6">
        <v>190383.41</v>
      </c>
      <c r="AF13" s="29" t="s">
        <v>1566</v>
      </c>
      <c r="AG13" s="21" t="s">
        <v>2</v>
      </c>
      <c r="AH13" s="21" t="s">
        <v>3</v>
      </c>
      <c r="AI13" s="21" t="s">
        <v>4</v>
      </c>
      <c r="AJ13" s="21" t="s">
        <v>5</v>
      </c>
      <c r="AK13" s="21" t="s">
        <v>6</v>
      </c>
      <c r="AL13" s="21" t="s">
        <v>26</v>
      </c>
    </row>
    <row r="14" spans="1:38" x14ac:dyDescent="0.25">
      <c r="A14" t="s">
        <v>1567</v>
      </c>
      <c r="B14">
        <v>264038.78000000003</v>
      </c>
      <c r="C14" s="19">
        <f t="shared" si="0"/>
        <v>1.0040275127594662E-2</v>
      </c>
      <c r="D14" s="17" t="s">
        <v>1568</v>
      </c>
      <c r="E14" s="18">
        <v>51556.3</v>
      </c>
      <c r="F14" s="19">
        <f t="shared" si="1"/>
        <v>1.9604674607298545E-3</v>
      </c>
      <c r="G14" s="17" t="s">
        <v>1569</v>
      </c>
      <c r="H14" s="18">
        <v>868.03</v>
      </c>
      <c r="I14" s="19">
        <f t="shared" si="2"/>
        <v>3.3007499955142929E-5</v>
      </c>
      <c r="W14" s="22"/>
      <c r="X14" s="9" t="s">
        <v>96</v>
      </c>
      <c r="Y14" s="15">
        <v>826.94</v>
      </c>
      <c r="Z14" s="10">
        <v>90812</v>
      </c>
      <c r="AA14" s="10">
        <v>66189.55</v>
      </c>
      <c r="AB14" s="10">
        <v>25199</v>
      </c>
      <c r="AC14" s="10"/>
      <c r="AD14" s="6">
        <v>183027.49</v>
      </c>
      <c r="AF14" s="17" t="s">
        <v>78</v>
      </c>
      <c r="AG14" s="18">
        <v>9</v>
      </c>
      <c r="AH14" s="18">
        <v>9</v>
      </c>
      <c r="AI14" s="18">
        <v>10</v>
      </c>
      <c r="AJ14" s="18">
        <v>13</v>
      </c>
      <c r="AK14" s="18">
        <v>10</v>
      </c>
      <c r="AL14" s="18">
        <f>SUM(AG14:AK14)</f>
        <v>51</v>
      </c>
    </row>
    <row r="15" spans="1:38" ht="13.8" thickBot="1" x14ac:dyDescent="0.3">
      <c r="A15" t="s">
        <v>1570</v>
      </c>
      <c r="B15">
        <v>234739</v>
      </c>
      <c r="C15" s="19">
        <f t="shared" si="0"/>
        <v>8.9261287420599484E-3</v>
      </c>
      <c r="D15" s="17" t="s">
        <v>1571</v>
      </c>
      <c r="E15" s="18">
        <v>50887</v>
      </c>
      <c r="F15" s="19">
        <f t="shared" si="1"/>
        <v>1.935016819945576E-3</v>
      </c>
      <c r="G15" s="17" t="s">
        <v>1572</v>
      </c>
      <c r="H15" s="18">
        <v>585</v>
      </c>
      <c r="I15" s="19">
        <f t="shared" si="2"/>
        <v>2.2245069264609074E-5</v>
      </c>
      <c r="W15" s="22"/>
      <c r="X15" s="9" t="s">
        <v>55</v>
      </c>
      <c r="Y15" s="15">
        <v>137893.26</v>
      </c>
      <c r="Z15" s="10"/>
      <c r="AA15" s="10">
        <v>22050</v>
      </c>
      <c r="AB15" s="10">
        <v>680</v>
      </c>
      <c r="AC15" s="10">
        <v>13158</v>
      </c>
      <c r="AD15" s="6">
        <v>173781.26</v>
      </c>
      <c r="AF15" s="17" t="s">
        <v>1534</v>
      </c>
      <c r="AG15" s="18">
        <f t="shared" ref="AG15:AL15" si="9">Y414</f>
        <v>77294.149999999994</v>
      </c>
      <c r="AH15" s="18">
        <f t="shared" si="9"/>
        <v>259606.39999999999</v>
      </c>
      <c r="AI15" s="18">
        <f t="shared" si="9"/>
        <v>548065.43000000005</v>
      </c>
      <c r="AJ15" s="18">
        <f t="shared" si="9"/>
        <v>335699.76</v>
      </c>
      <c r="AK15" s="18">
        <f t="shared" si="9"/>
        <v>515349.73</v>
      </c>
      <c r="AL15" s="18">
        <f t="shared" si="9"/>
        <v>1736015.47</v>
      </c>
    </row>
    <row r="16" spans="1:38" ht="13.8" thickBot="1" x14ac:dyDescent="0.3">
      <c r="A16" t="s">
        <v>1573</v>
      </c>
      <c r="B16">
        <v>196852.93</v>
      </c>
      <c r="C16" s="19">
        <f t="shared" si="0"/>
        <v>7.4854821586175062E-3</v>
      </c>
      <c r="D16" s="17" t="s">
        <v>1574</v>
      </c>
      <c r="E16" s="18">
        <v>46775</v>
      </c>
      <c r="F16" s="19">
        <f t="shared" si="1"/>
        <v>1.7786548971830589E-3</v>
      </c>
      <c r="G16" s="17" t="s">
        <v>1575</v>
      </c>
      <c r="H16" s="18">
        <v>448.35</v>
      </c>
      <c r="I16" s="19">
        <f t="shared" si="2"/>
        <v>1.7048849238952954E-5</v>
      </c>
      <c r="W16" s="22"/>
      <c r="X16" s="9" t="s">
        <v>107</v>
      </c>
      <c r="Y16" s="15"/>
      <c r="Z16" s="10">
        <v>34600</v>
      </c>
      <c r="AA16" s="10"/>
      <c r="AB16" s="10">
        <v>17945</v>
      </c>
      <c r="AC16" s="10">
        <v>109470</v>
      </c>
      <c r="AD16" s="6">
        <v>162015</v>
      </c>
      <c r="AF16" s="55" t="s">
        <v>48</v>
      </c>
      <c r="AG16" s="28">
        <f t="shared" ref="AG16:AL16" si="10">AG15/AG14</f>
        <v>8588.2388888888891</v>
      </c>
      <c r="AH16" s="28">
        <f t="shared" si="10"/>
        <v>28845.155555555553</v>
      </c>
      <c r="AI16" s="28">
        <f t="shared" si="10"/>
        <v>54806.543000000005</v>
      </c>
      <c r="AJ16" s="28">
        <f t="shared" si="10"/>
        <v>25823.058461538461</v>
      </c>
      <c r="AK16" s="28">
        <f t="shared" si="10"/>
        <v>51534.972999999998</v>
      </c>
      <c r="AL16" s="57">
        <f t="shared" si="10"/>
        <v>34039.51901960784</v>
      </c>
    </row>
    <row r="17" spans="1:30" x14ac:dyDescent="0.25">
      <c r="A17" t="s">
        <v>1576</v>
      </c>
      <c r="B17">
        <v>183370.4</v>
      </c>
      <c r="C17" s="19">
        <f t="shared" si="0"/>
        <v>6.9727987163744811E-3</v>
      </c>
      <c r="D17" s="17" t="s">
        <v>1577</v>
      </c>
      <c r="E17" s="18">
        <v>43375.46</v>
      </c>
      <c r="F17" s="19">
        <f t="shared" si="1"/>
        <v>1.6493848069816758E-3</v>
      </c>
      <c r="G17" s="17" t="s">
        <v>1578</v>
      </c>
      <c r="H17" s="18">
        <v>300</v>
      </c>
      <c r="I17" s="19">
        <f t="shared" si="2"/>
        <v>1.1407727828004653E-5</v>
      </c>
      <c r="W17" s="22"/>
      <c r="X17" s="9" t="s">
        <v>64</v>
      </c>
      <c r="Y17" s="15"/>
      <c r="Z17" s="10">
        <v>138700</v>
      </c>
      <c r="AA17" s="10"/>
      <c r="AB17" s="10"/>
      <c r="AC17" s="10">
        <v>13780</v>
      </c>
      <c r="AD17" s="6">
        <v>152480</v>
      </c>
    </row>
    <row r="18" spans="1:30" ht="13.8" thickBot="1" x14ac:dyDescent="0.3">
      <c r="A18" t="s">
        <v>1579</v>
      </c>
      <c r="B18">
        <v>162041.60000000001</v>
      </c>
      <c r="C18" s="19">
        <f t="shared" si="0"/>
        <v>6.1617548987146628E-3</v>
      </c>
      <c r="D18" s="17" t="s">
        <v>1580</v>
      </c>
      <c r="E18" s="18">
        <v>37364.400000000001</v>
      </c>
      <c r="F18" s="19">
        <f t="shared" si="1"/>
        <v>1.4208096855223237E-3</v>
      </c>
      <c r="G18" s="17"/>
      <c r="H18" s="18"/>
      <c r="I18" s="19"/>
      <c r="W18" s="22"/>
      <c r="X18" s="9" t="s">
        <v>80</v>
      </c>
      <c r="Y18" s="15"/>
      <c r="Z18" s="10">
        <v>105771</v>
      </c>
      <c r="AA18" s="10">
        <v>20651.599999999999</v>
      </c>
      <c r="AB18" s="10">
        <v>9828</v>
      </c>
      <c r="AC18" s="10">
        <v>11500</v>
      </c>
      <c r="AD18" s="6">
        <v>147750.6</v>
      </c>
    </row>
    <row r="19" spans="1:30" ht="13.8" thickBot="1" x14ac:dyDescent="0.3">
      <c r="A19" s="34" t="s">
        <v>1581</v>
      </c>
      <c r="B19" s="31">
        <v>152325.75</v>
      </c>
      <c r="C19" s="32">
        <f t="shared" si="0"/>
        <v>5.7923023239889329E-3</v>
      </c>
      <c r="D19" s="33" t="s">
        <v>1582</v>
      </c>
      <c r="E19" s="31">
        <v>35577.839999999997</v>
      </c>
      <c r="F19" s="30">
        <f t="shared" si="1"/>
        <v>1.35287438476099E-3</v>
      </c>
      <c r="G19" s="29" t="s">
        <v>1583</v>
      </c>
      <c r="H19" s="28">
        <f>SUM(B2:B19,E2:E19,H2:H18)</f>
        <v>26297962.619999986</v>
      </c>
      <c r="I19" s="30">
        <f t="shared" si="2"/>
        <v>1</v>
      </c>
      <c r="W19" s="22"/>
      <c r="X19" s="9" t="s">
        <v>189</v>
      </c>
      <c r="Y19" s="15">
        <v>23820</v>
      </c>
      <c r="Z19" s="10">
        <v>24991</v>
      </c>
      <c r="AA19" s="10">
        <v>58799</v>
      </c>
      <c r="AB19" s="10">
        <v>1425</v>
      </c>
      <c r="AC19" s="10">
        <v>30663.4</v>
      </c>
      <c r="AD19" s="6">
        <v>139698.4</v>
      </c>
    </row>
    <row r="20" spans="1:30" x14ac:dyDescent="0.25">
      <c r="W20" s="22"/>
      <c r="X20" s="9" t="s">
        <v>213</v>
      </c>
      <c r="Y20" s="15"/>
      <c r="Z20" s="10">
        <v>24775.38</v>
      </c>
      <c r="AA20" s="10">
        <v>13800</v>
      </c>
      <c r="AB20" s="10">
        <v>45504</v>
      </c>
      <c r="AC20" s="10">
        <v>55410</v>
      </c>
      <c r="AD20" s="6">
        <v>139489.38</v>
      </c>
    </row>
    <row r="21" spans="1:30" ht="13.8" thickBot="1" x14ac:dyDescent="0.3">
      <c r="W21" s="22"/>
      <c r="X21" s="9" t="s">
        <v>98</v>
      </c>
      <c r="Y21" s="15"/>
      <c r="Z21" s="10"/>
      <c r="AA21" s="10"/>
      <c r="AB21" s="10"/>
      <c r="AC21" s="10">
        <v>135210</v>
      </c>
      <c r="AD21" s="6">
        <v>135210</v>
      </c>
    </row>
    <row r="22" spans="1:30" ht="13.8" thickBot="1" x14ac:dyDescent="0.3">
      <c r="A22" s="21" t="s">
        <v>1524</v>
      </c>
      <c r="B22" s="91" t="s">
        <v>1525</v>
      </c>
      <c r="C22" s="91" t="s">
        <v>1441</v>
      </c>
      <c r="G22" s="10"/>
      <c r="H22" s="10"/>
      <c r="W22" s="22"/>
      <c r="X22" s="9" t="s">
        <v>258</v>
      </c>
      <c r="Y22" s="15"/>
      <c r="Z22" s="10"/>
      <c r="AA22" s="10"/>
      <c r="AB22" s="10">
        <v>79000</v>
      </c>
      <c r="AC22" s="10">
        <v>46407.31</v>
      </c>
      <c r="AD22" s="6">
        <v>125407.31</v>
      </c>
    </row>
    <row r="23" spans="1:30" x14ac:dyDescent="0.25">
      <c r="A23" s="17" t="str">
        <f t="shared" ref="A23:B32" si="11">A2</f>
        <v>Madrid</v>
      </c>
      <c r="B23" s="18">
        <f t="shared" si="11"/>
        <v>9579077.4999999925</v>
      </c>
      <c r="C23" s="11">
        <f>B23/$H$19</f>
        <v>0.36425169654454387</v>
      </c>
      <c r="G23" s="10"/>
      <c r="H23" s="10"/>
      <c r="W23" s="22"/>
      <c r="X23" s="9" t="s">
        <v>139</v>
      </c>
      <c r="Y23" s="15"/>
      <c r="Z23" s="10">
        <v>23472</v>
      </c>
      <c r="AA23" s="10"/>
      <c r="AB23" s="10">
        <v>8200</v>
      </c>
      <c r="AC23" s="10">
        <v>91454</v>
      </c>
      <c r="AD23" s="6">
        <v>123126</v>
      </c>
    </row>
    <row r="24" spans="1:30" x14ac:dyDescent="0.25">
      <c r="A24" s="17" t="str">
        <f t="shared" si="11"/>
        <v>Coruña</v>
      </c>
      <c r="B24" s="18">
        <f t="shared" si="11"/>
        <v>4529505.2300000004</v>
      </c>
      <c r="C24" s="11">
        <f t="shared" ref="C24:C32" si="12">B24/$H$19</f>
        <v>0.17223787619787875</v>
      </c>
      <c r="G24" s="10"/>
      <c r="H24" s="10"/>
      <c r="W24" s="22"/>
      <c r="X24" s="9" t="s">
        <v>106</v>
      </c>
      <c r="Y24" s="15"/>
      <c r="Z24" s="10"/>
      <c r="AA24" s="10"/>
      <c r="AB24" s="10">
        <v>115784</v>
      </c>
      <c r="AC24" s="10">
        <v>6746.59</v>
      </c>
      <c r="AD24" s="6">
        <v>122530.59</v>
      </c>
    </row>
    <row r="25" spans="1:30" x14ac:dyDescent="0.25">
      <c r="A25" s="17" t="str">
        <f t="shared" si="11"/>
        <v>Barcelona</v>
      </c>
      <c r="B25" s="42">
        <f t="shared" si="11"/>
        <v>1736015.47</v>
      </c>
      <c r="C25" s="11">
        <f t="shared" si="12"/>
        <v>6.6013306623218596E-2</v>
      </c>
      <c r="G25" s="10"/>
      <c r="H25" s="10"/>
      <c r="W25" s="22"/>
      <c r="X25" s="9" t="s">
        <v>113</v>
      </c>
      <c r="Y25" s="15"/>
      <c r="Z25" s="10"/>
      <c r="AA25" s="10"/>
      <c r="AB25" s="10"/>
      <c r="AC25" s="10">
        <v>108960</v>
      </c>
      <c r="AD25" s="6">
        <v>108960</v>
      </c>
    </row>
    <row r="26" spans="1:30" x14ac:dyDescent="0.25">
      <c r="A26" s="17" t="str">
        <f t="shared" si="11"/>
        <v>Pontevedra</v>
      </c>
      <c r="B26" s="42">
        <f t="shared" si="11"/>
        <v>1624723.21</v>
      </c>
      <c r="C26" s="11">
        <f t="shared" si="12"/>
        <v>6.1781333918406824E-2</v>
      </c>
      <c r="G26" s="10"/>
      <c r="H26" s="10"/>
      <c r="W26" s="22"/>
      <c r="X26" s="9" t="s">
        <v>170</v>
      </c>
      <c r="Y26" s="15"/>
      <c r="Z26" s="10">
        <v>12900</v>
      </c>
      <c r="AA26" s="10">
        <v>31050</v>
      </c>
      <c r="AB26" s="10">
        <v>63162</v>
      </c>
      <c r="AC26" s="10">
        <v>483.04</v>
      </c>
      <c r="AD26" s="6">
        <v>107595.04</v>
      </c>
    </row>
    <row r="27" spans="1:30" x14ac:dyDescent="0.25">
      <c r="A27" s="17" t="str">
        <f t="shared" si="11"/>
        <v>Canarias</v>
      </c>
      <c r="B27" s="18">
        <f t="shared" si="11"/>
        <v>1268612.56</v>
      </c>
      <c r="C27" s="11">
        <f t="shared" si="12"/>
        <v>4.8239956012227414E-2</v>
      </c>
      <c r="G27" s="10"/>
      <c r="H27" s="10"/>
      <c r="W27" s="22"/>
      <c r="X27" s="9" t="s">
        <v>248</v>
      </c>
      <c r="Y27" s="15"/>
      <c r="Z27" s="10">
        <v>36555</v>
      </c>
      <c r="AA27" s="10">
        <v>12050.81</v>
      </c>
      <c r="AB27" s="10">
        <v>7380</v>
      </c>
      <c r="AC27" s="10">
        <v>48980</v>
      </c>
      <c r="AD27" s="6">
        <v>104965.81</v>
      </c>
    </row>
    <row r="28" spans="1:30" x14ac:dyDescent="0.25">
      <c r="A28" s="17" t="str">
        <f t="shared" si="11"/>
        <v>Asturias</v>
      </c>
      <c r="B28" s="18">
        <f t="shared" si="11"/>
        <v>1195875.8600000001</v>
      </c>
      <c r="C28" s="11">
        <f t="shared" si="12"/>
        <v>4.5474087756536656E-2</v>
      </c>
      <c r="G28" s="10"/>
      <c r="H28" s="10"/>
      <c r="W28" s="22"/>
      <c r="X28" s="9" t="s">
        <v>151</v>
      </c>
      <c r="Y28" s="15"/>
      <c r="Z28" s="10">
        <v>22790</v>
      </c>
      <c r="AA28" s="10"/>
      <c r="AB28" s="10">
        <v>124.8</v>
      </c>
      <c r="AC28" s="10">
        <v>75889.960000000006</v>
      </c>
      <c r="AD28" s="6">
        <v>98804.76</v>
      </c>
    </row>
    <row r="29" spans="1:30" x14ac:dyDescent="0.25">
      <c r="A29" s="17" t="str">
        <f t="shared" si="11"/>
        <v>Sevilla</v>
      </c>
      <c r="B29" s="18">
        <f t="shared" si="11"/>
        <v>852639.31</v>
      </c>
      <c r="C29" s="11">
        <f t="shared" si="12"/>
        <v>3.2422257279792289E-2</v>
      </c>
      <c r="G29" s="10"/>
      <c r="H29" s="10"/>
      <c r="W29" s="22"/>
      <c r="X29" s="9" t="s">
        <v>282</v>
      </c>
      <c r="Y29" s="15">
        <v>7800</v>
      </c>
      <c r="Z29" s="10">
        <v>22067</v>
      </c>
      <c r="AA29" s="10">
        <v>1808</v>
      </c>
      <c r="AB29" s="10">
        <v>33800</v>
      </c>
      <c r="AC29" s="10">
        <v>25788.2</v>
      </c>
      <c r="AD29" s="6">
        <v>91263.2</v>
      </c>
    </row>
    <row r="30" spans="1:30" x14ac:dyDescent="0.25">
      <c r="A30" s="17" t="str">
        <f t="shared" si="11"/>
        <v>Valencia</v>
      </c>
      <c r="B30" s="18">
        <f t="shared" si="11"/>
        <v>706783.49</v>
      </c>
      <c r="C30" s="11">
        <f t="shared" si="12"/>
        <v>2.6875978957490828E-2</v>
      </c>
      <c r="G30" s="10"/>
      <c r="H30" s="10"/>
      <c r="W30" s="22"/>
      <c r="X30" s="9" t="s">
        <v>103</v>
      </c>
      <c r="Y30" s="15">
        <v>89236</v>
      </c>
      <c r="Z30" s="10"/>
      <c r="AA30" s="10"/>
      <c r="AB30" s="10"/>
      <c r="AC30" s="10"/>
      <c r="AD30" s="6">
        <v>89236</v>
      </c>
    </row>
    <row r="31" spans="1:30" x14ac:dyDescent="0.25">
      <c r="A31" s="17" t="str">
        <f t="shared" si="11"/>
        <v>Vizcaya</v>
      </c>
      <c r="B31" s="18">
        <f t="shared" si="11"/>
        <v>691760.35</v>
      </c>
      <c r="C31" s="11">
        <f t="shared" si="12"/>
        <v>2.6304712650017461E-2</v>
      </c>
      <c r="G31" s="10"/>
      <c r="H31" s="10"/>
      <c r="W31" s="22"/>
      <c r="X31" s="9" t="s">
        <v>226</v>
      </c>
      <c r="Y31" s="15">
        <v>11815.3</v>
      </c>
      <c r="Z31" s="10">
        <v>42912.08</v>
      </c>
      <c r="AA31" s="10">
        <v>326.89999999999998</v>
      </c>
      <c r="AB31" s="10"/>
      <c r="AC31" s="10">
        <v>30408</v>
      </c>
      <c r="AD31" s="6">
        <v>85462.28</v>
      </c>
    </row>
    <row r="32" spans="1:30" x14ac:dyDescent="0.25">
      <c r="A32" s="17" t="str">
        <f t="shared" si="11"/>
        <v>Lugo</v>
      </c>
      <c r="B32" s="18">
        <f t="shared" si="11"/>
        <v>618121.79</v>
      </c>
      <c r="C32" s="11">
        <f t="shared" si="12"/>
        <v>2.3504550482930164E-2</v>
      </c>
      <c r="G32" s="10"/>
      <c r="H32" s="10"/>
      <c r="W32" s="22"/>
      <c r="X32" s="9" t="s">
        <v>205</v>
      </c>
      <c r="Y32" s="15">
        <v>26198.07</v>
      </c>
      <c r="Z32" s="10"/>
      <c r="AA32" s="10"/>
      <c r="AB32" s="10">
        <v>48500</v>
      </c>
      <c r="AC32" s="10">
        <v>10190</v>
      </c>
      <c r="AD32" s="6">
        <v>84888.07</v>
      </c>
    </row>
    <row r="33" spans="1:30" x14ac:dyDescent="0.25">
      <c r="A33" t="s">
        <v>1583</v>
      </c>
      <c r="B33" s="10">
        <f>SUM(B23:B32)</f>
        <v>22803114.769999988</v>
      </c>
      <c r="C33" s="11">
        <f>SUM(C23:C32)</f>
        <v>0.86710575642304277</v>
      </c>
      <c r="G33" s="10"/>
      <c r="H33" s="10"/>
      <c r="W33" s="22"/>
      <c r="X33" s="9" t="s">
        <v>204</v>
      </c>
      <c r="Y33" s="15">
        <v>5725</v>
      </c>
      <c r="Z33" s="10"/>
      <c r="AA33" s="10">
        <v>55100</v>
      </c>
      <c r="AB33" s="10">
        <v>22095</v>
      </c>
      <c r="AC33" s="10"/>
      <c r="AD33" s="6">
        <v>82920</v>
      </c>
    </row>
    <row r="34" spans="1:30" x14ac:dyDescent="0.25">
      <c r="G34" s="10"/>
      <c r="H34" s="10"/>
      <c r="W34" s="22"/>
      <c r="X34" s="9" t="s">
        <v>121</v>
      </c>
      <c r="Y34" s="15"/>
      <c r="Z34" s="10">
        <v>76318</v>
      </c>
      <c r="AA34" s="10"/>
      <c r="AB34" s="10"/>
      <c r="AC34" s="10"/>
      <c r="AD34" s="6">
        <v>76318</v>
      </c>
    </row>
    <row r="35" spans="1:30" x14ac:dyDescent="0.25">
      <c r="G35" s="10"/>
      <c r="H35" s="10"/>
      <c r="W35" s="22"/>
      <c r="X35" s="9" t="s">
        <v>138</v>
      </c>
      <c r="Y35" s="15"/>
      <c r="Z35" s="10"/>
      <c r="AA35" s="10">
        <v>70730</v>
      </c>
      <c r="AB35" s="10"/>
      <c r="AC35" s="10">
        <v>550</v>
      </c>
      <c r="AD35" s="6">
        <v>71280</v>
      </c>
    </row>
    <row r="36" spans="1:30" x14ac:dyDescent="0.25">
      <c r="G36" s="10"/>
      <c r="H36" s="10"/>
      <c r="W36" s="22"/>
      <c r="X36" s="9" t="s">
        <v>240</v>
      </c>
      <c r="Y36" s="15"/>
      <c r="Z36" s="10"/>
      <c r="AA36" s="10">
        <v>43237.75</v>
      </c>
      <c r="AB36" s="10">
        <v>14935</v>
      </c>
      <c r="AC36" s="10"/>
      <c r="AD36" s="6">
        <v>58172.75</v>
      </c>
    </row>
    <row r="37" spans="1:30" x14ac:dyDescent="0.25">
      <c r="G37" s="10"/>
      <c r="H37" s="10"/>
      <c r="W37" s="22"/>
      <c r="X37" s="9" t="s">
        <v>198</v>
      </c>
      <c r="Y37" s="15"/>
      <c r="Z37" s="10"/>
      <c r="AA37" s="10">
        <v>56300</v>
      </c>
      <c r="AB37" s="10"/>
      <c r="AC37" s="10"/>
      <c r="AD37" s="6">
        <v>56300</v>
      </c>
    </row>
    <row r="38" spans="1:30" x14ac:dyDescent="0.25">
      <c r="G38" s="10"/>
      <c r="H38" s="10"/>
      <c r="W38" s="22"/>
      <c r="X38" s="9" t="s">
        <v>300</v>
      </c>
      <c r="Y38" s="15"/>
      <c r="Z38" s="10"/>
      <c r="AA38" s="10">
        <v>13600</v>
      </c>
      <c r="AB38" s="10"/>
      <c r="AC38" s="10">
        <v>38093</v>
      </c>
      <c r="AD38" s="6">
        <v>51693</v>
      </c>
    </row>
    <row r="39" spans="1:30" x14ac:dyDescent="0.25">
      <c r="G39" s="10"/>
      <c r="H39" s="10"/>
      <c r="W39" s="22"/>
      <c r="X39" s="9" t="s">
        <v>253</v>
      </c>
      <c r="Y39" s="15"/>
      <c r="Z39" s="10"/>
      <c r="AA39" s="10"/>
      <c r="AB39" s="10"/>
      <c r="AC39" s="10">
        <v>48200</v>
      </c>
      <c r="AD39" s="6">
        <v>48200</v>
      </c>
    </row>
    <row r="40" spans="1:30" x14ac:dyDescent="0.25">
      <c r="G40" s="10"/>
      <c r="H40" s="10"/>
      <c r="W40" s="22"/>
      <c r="X40" s="9" t="s">
        <v>168</v>
      </c>
      <c r="Y40" s="15">
        <v>48120</v>
      </c>
      <c r="Z40" s="10"/>
      <c r="AA40" s="10"/>
      <c r="AB40" s="10"/>
      <c r="AC40" s="10"/>
      <c r="AD40" s="6">
        <v>48120</v>
      </c>
    </row>
    <row r="41" spans="1:30" x14ac:dyDescent="0.25">
      <c r="G41" s="10"/>
      <c r="H41" s="10"/>
      <c r="W41" s="22"/>
      <c r="X41" s="9" t="s">
        <v>210</v>
      </c>
      <c r="Y41" s="15"/>
      <c r="Z41" s="10">
        <v>46868</v>
      </c>
      <c r="AA41" s="10"/>
      <c r="AB41" s="10"/>
      <c r="AC41" s="10"/>
      <c r="AD41" s="6">
        <v>46868</v>
      </c>
    </row>
    <row r="42" spans="1:30" x14ac:dyDescent="0.25">
      <c r="G42" s="10"/>
      <c r="H42" s="10"/>
      <c r="W42" s="22"/>
      <c r="X42" s="9" t="s">
        <v>228</v>
      </c>
      <c r="Y42" s="15"/>
      <c r="Z42" s="10"/>
      <c r="AA42" s="10"/>
      <c r="AB42" s="10">
        <v>46264</v>
      </c>
      <c r="AC42" s="10"/>
      <c r="AD42" s="6">
        <v>46264</v>
      </c>
    </row>
    <row r="43" spans="1:30" x14ac:dyDescent="0.25">
      <c r="G43" s="10"/>
      <c r="H43" s="10"/>
      <c r="W43" s="22"/>
      <c r="X43" s="9" t="s">
        <v>216</v>
      </c>
      <c r="Y43" s="15"/>
      <c r="Z43" s="10">
        <v>45948</v>
      </c>
      <c r="AA43" s="10"/>
      <c r="AB43" s="10"/>
      <c r="AC43" s="10"/>
      <c r="AD43" s="6">
        <v>45948</v>
      </c>
    </row>
    <row r="44" spans="1:30" x14ac:dyDescent="0.25">
      <c r="G44" s="10"/>
      <c r="H44" s="10"/>
      <c r="W44" s="22"/>
      <c r="X44" s="9" t="s">
        <v>503</v>
      </c>
      <c r="Y44" s="15"/>
      <c r="Z44" s="10">
        <v>8047</v>
      </c>
      <c r="AA44" s="10">
        <v>18700</v>
      </c>
      <c r="AB44" s="10"/>
      <c r="AC44" s="10">
        <v>18300</v>
      </c>
      <c r="AD44" s="6">
        <v>45047</v>
      </c>
    </row>
    <row r="45" spans="1:30" x14ac:dyDescent="0.25">
      <c r="G45" s="10"/>
      <c r="H45" s="10"/>
      <c r="W45" s="22"/>
      <c r="X45" s="9" t="s">
        <v>252</v>
      </c>
      <c r="Y45" s="15"/>
      <c r="Z45" s="10"/>
      <c r="AA45" s="10"/>
      <c r="AB45" s="10">
        <v>42934</v>
      </c>
      <c r="AC45" s="10"/>
      <c r="AD45" s="6">
        <v>42934</v>
      </c>
    </row>
    <row r="46" spans="1:30" x14ac:dyDescent="0.25">
      <c r="G46" s="10"/>
      <c r="H46" s="10"/>
      <c r="W46" s="22"/>
      <c r="X46" s="9" t="s">
        <v>257</v>
      </c>
      <c r="Y46" s="15"/>
      <c r="Z46" s="10"/>
      <c r="AA46" s="10"/>
      <c r="AB46" s="10">
        <v>41068.17</v>
      </c>
      <c r="AC46" s="10"/>
      <c r="AD46" s="6">
        <v>41068.17</v>
      </c>
    </row>
    <row r="47" spans="1:30" x14ac:dyDescent="0.25">
      <c r="G47" s="10"/>
      <c r="H47" s="10"/>
      <c r="W47" s="22"/>
      <c r="X47" s="9" t="s">
        <v>281</v>
      </c>
      <c r="Y47" s="15"/>
      <c r="Z47" s="10"/>
      <c r="AA47" s="10">
        <v>38480</v>
      </c>
      <c r="AB47" s="10"/>
      <c r="AC47" s="10"/>
      <c r="AD47" s="6">
        <v>38480</v>
      </c>
    </row>
    <row r="48" spans="1:30" x14ac:dyDescent="0.25">
      <c r="G48" s="10"/>
      <c r="H48" s="10"/>
      <c r="W48" s="22"/>
      <c r="X48" s="9" t="s">
        <v>433</v>
      </c>
      <c r="Y48" s="15"/>
      <c r="Z48" s="10">
        <v>11847</v>
      </c>
      <c r="AA48" s="10">
        <v>22831.02</v>
      </c>
      <c r="AB48" s="10"/>
      <c r="AC48" s="10"/>
      <c r="AD48" s="6">
        <v>34678.019999999997</v>
      </c>
    </row>
    <row r="49" spans="7:30" x14ac:dyDescent="0.25">
      <c r="G49" s="10"/>
      <c r="H49" s="10"/>
      <c r="W49" s="22"/>
      <c r="X49" s="9" t="s">
        <v>427</v>
      </c>
      <c r="Y49" s="15"/>
      <c r="Z49" s="10">
        <v>17500</v>
      </c>
      <c r="AA49" s="10"/>
      <c r="AB49" s="10">
        <v>16340</v>
      </c>
      <c r="AC49" s="10"/>
      <c r="AD49" s="6">
        <v>33840</v>
      </c>
    </row>
    <row r="50" spans="7:30" x14ac:dyDescent="0.25">
      <c r="G50" s="10"/>
      <c r="H50" s="10"/>
      <c r="W50" s="22"/>
      <c r="X50" s="9" t="s">
        <v>336</v>
      </c>
      <c r="Y50" s="15"/>
      <c r="Z50" s="10"/>
      <c r="AA50" s="10">
        <v>32400</v>
      </c>
      <c r="AB50" s="10"/>
      <c r="AC50" s="10"/>
      <c r="AD50" s="6">
        <v>32400</v>
      </c>
    </row>
    <row r="51" spans="7:30" x14ac:dyDescent="0.25">
      <c r="G51" s="10"/>
      <c r="H51" s="10"/>
      <c r="W51" s="22"/>
      <c r="X51" s="9" t="s">
        <v>341</v>
      </c>
      <c r="Y51" s="15"/>
      <c r="Z51" s="10"/>
      <c r="AA51" s="10"/>
      <c r="AB51" s="10"/>
      <c r="AC51" s="10">
        <v>32400</v>
      </c>
      <c r="AD51" s="6">
        <v>32400</v>
      </c>
    </row>
    <row r="52" spans="7:30" x14ac:dyDescent="0.25">
      <c r="G52" s="10"/>
      <c r="H52" s="10"/>
      <c r="W52" s="22"/>
      <c r="X52" s="9" t="s">
        <v>294</v>
      </c>
      <c r="Y52" s="15"/>
      <c r="Z52" s="10">
        <v>32006.400000000001</v>
      </c>
      <c r="AA52" s="10"/>
      <c r="AB52" s="10"/>
      <c r="AC52" s="10"/>
      <c r="AD52" s="6">
        <v>32006.400000000001</v>
      </c>
    </row>
    <row r="53" spans="7:30" x14ac:dyDescent="0.25">
      <c r="G53" s="10"/>
      <c r="H53" s="10"/>
      <c r="W53" s="22"/>
      <c r="X53" s="9" t="s">
        <v>469</v>
      </c>
      <c r="Y53" s="15"/>
      <c r="Z53" s="10"/>
      <c r="AA53" s="10"/>
      <c r="AB53" s="10">
        <v>15665</v>
      </c>
      <c r="AC53" s="10">
        <v>15740</v>
      </c>
      <c r="AD53" s="6">
        <v>31405</v>
      </c>
    </row>
    <row r="54" spans="7:30" x14ac:dyDescent="0.25">
      <c r="G54" s="10"/>
      <c r="H54" s="10"/>
      <c r="W54" s="22"/>
      <c r="X54" s="9" t="s">
        <v>295</v>
      </c>
      <c r="Y54" s="15"/>
      <c r="Z54" s="10"/>
      <c r="AA54" s="10"/>
      <c r="AB54" s="10">
        <v>30675</v>
      </c>
      <c r="AC54" s="10"/>
      <c r="AD54" s="6">
        <v>30675</v>
      </c>
    </row>
    <row r="55" spans="7:30" x14ac:dyDescent="0.25">
      <c r="G55" s="10"/>
      <c r="H55" s="10"/>
      <c r="W55" s="22"/>
      <c r="X55" s="9" t="s">
        <v>373</v>
      </c>
      <c r="Y55" s="15"/>
      <c r="Z55" s="10">
        <v>21356</v>
      </c>
      <c r="AA55" s="10">
        <v>9000</v>
      </c>
      <c r="AB55" s="10"/>
      <c r="AC55" s="10"/>
      <c r="AD55" s="6">
        <v>30356</v>
      </c>
    </row>
    <row r="56" spans="7:30" x14ac:dyDescent="0.25">
      <c r="G56" s="10"/>
      <c r="H56" s="10"/>
      <c r="W56" s="22"/>
      <c r="X56" s="9" t="s">
        <v>395</v>
      </c>
      <c r="Y56" s="15">
        <v>12997</v>
      </c>
      <c r="Z56" s="10"/>
      <c r="AA56" s="10">
        <v>600</v>
      </c>
      <c r="AB56" s="10">
        <v>16250</v>
      </c>
      <c r="AC56" s="10"/>
      <c r="AD56" s="6">
        <v>29847</v>
      </c>
    </row>
    <row r="57" spans="7:30" x14ac:dyDescent="0.25">
      <c r="G57" s="10"/>
      <c r="H57" s="10"/>
      <c r="W57" s="22"/>
      <c r="X57" s="9" t="s">
        <v>403</v>
      </c>
      <c r="Y57" s="15"/>
      <c r="Z57" s="10"/>
      <c r="AA57" s="10"/>
      <c r="AB57" s="10"/>
      <c r="AC57" s="10">
        <v>28231</v>
      </c>
      <c r="AD57" s="6">
        <v>28231</v>
      </c>
    </row>
    <row r="58" spans="7:30" x14ac:dyDescent="0.25">
      <c r="G58" s="10"/>
      <c r="H58" s="10"/>
      <c r="W58" s="22"/>
      <c r="X58" s="9" t="s">
        <v>345</v>
      </c>
      <c r="Y58" s="15"/>
      <c r="Z58" s="10"/>
      <c r="AA58" s="10"/>
      <c r="AB58" s="10">
        <v>25188</v>
      </c>
      <c r="AC58" s="10">
        <v>1464.76</v>
      </c>
      <c r="AD58" s="6">
        <v>26652.76</v>
      </c>
    </row>
    <row r="59" spans="7:30" x14ac:dyDescent="0.25">
      <c r="G59" s="10"/>
      <c r="H59" s="10"/>
      <c r="W59" s="22"/>
      <c r="X59" s="9" t="s">
        <v>327</v>
      </c>
      <c r="Y59" s="15"/>
      <c r="Z59" s="10"/>
      <c r="AA59" s="10"/>
      <c r="AB59" s="10">
        <v>26500</v>
      </c>
      <c r="AC59" s="10"/>
      <c r="AD59" s="6">
        <v>26500</v>
      </c>
    </row>
    <row r="60" spans="7:30" x14ac:dyDescent="0.25">
      <c r="G60" s="10"/>
      <c r="H60" s="10"/>
      <c r="W60" s="22"/>
      <c r="X60" s="9" t="s">
        <v>490</v>
      </c>
      <c r="Y60" s="15"/>
      <c r="Z60" s="10"/>
      <c r="AA60" s="10"/>
      <c r="AB60" s="10">
        <v>15053</v>
      </c>
      <c r="AC60" s="10">
        <v>11145</v>
      </c>
      <c r="AD60" s="6">
        <v>26198</v>
      </c>
    </row>
    <row r="61" spans="7:30" x14ac:dyDescent="0.25">
      <c r="G61" s="10"/>
      <c r="H61" s="10"/>
      <c r="W61" s="22"/>
      <c r="X61" s="9" t="s">
        <v>423</v>
      </c>
      <c r="Y61" s="15"/>
      <c r="Z61" s="10"/>
      <c r="AA61" s="10"/>
      <c r="AB61" s="10"/>
      <c r="AC61" s="10">
        <v>25365</v>
      </c>
      <c r="AD61" s="6">
        <v>25365</v>
      </c>
    </row>
    <row r="62" spans="7:30" x14ac:dyDescent="0.25">
      <c r="G62" s="10"/>
      <c r="H62" s="10"/>
      <c r="W62" s="22"/>
      <c r="X62" s="9" t="s">
        <v>355</v>
      </c>
      <c r="Y62" s="15"/>
      <c r="Z62" s="10"/>
      <c r="AA62" s="10"/>
      <c r="AB62" s="10">
        <v>25000</v>
      </c>
      <c r="AC62" s="10"/>
      <c r="AD62" s="6">
        <v>25000</v>
      </c>
    </row>
    <row r="63" spans="7:30" x14ac:dyDescent="0.25">
      <c r="G63" s="10"/>
      <c r="H63" s="10"/>
      <c r="W63" s="22"/>
      <c r="X63" s="9" t="s">
        <v>430</v>
      </c>
      <c r="Y63" s="15"/>
      <c r="Z63" s="10"/>
      <c r="AA63" s="10"/>
      <c r="AB63" s="10"/>
      <c r="AC63" s="10">
        <v>25000</v>
      </c>
      <c r="AD63" s="6">
        <v>25000</v>
      </c>
    </row>
    <row r="64" spans="7:30" x14ac:dyDescent="0.25">
      <c r="G64" s="10"/>
      <c r="H64" s="10"/>
      <c r="W64" s="22"/>
      <c r="X64" s="9" t="s">
        <v>326</v>
      </c>
      <c r="Y64" s="15"/>
      <c r="Z64" s="10">
        <v>24550</v>
      </c>
      <c r="AA64" s="10">
        <v>228</v>
      </c>
      <c r="AB64" s="10"/>
      <c r="AC64" s="10"/>
      <c r="AD64" s="6">
        <v>24778</v>
      </c>
    </row>
    <row r="65" spans="7:30" x14ac:dyDescent="0.25">
      <c r="G65" s="10"/>
      <c r="H65" s="10"/>
      <c r="W65" s="22"/>
      <c r="X65" s="9" t="s">
        <v>586</v>
      </c>
      <c r="Y65" s="15"/>
      <c r="Z65" s="10"/>
      <c r="AA65" s="10"/>
      <c r="AB65" s="10">
        <v>10400</v>
      </c>
      <c r="AC65" s="10">
        <v>14300</v>
      </c>
      <c r="AD65" s="6">
        <v>24700</v>
      </c>
    </row>
    <row r="66" spans="7:30" x14ac:dyDescent="0.25">
      <c r="G66" s="10"/>
      <c r="H66" s="10"/>
      <c r="W66" s="22"/>
      <c r="X66" s="9" t="s">
        <v>452</v>
      </c>
      <c r="Y66" s="15"/>
      <c r="Z66" s="10"/>
      <c r="AA66" s="10"/>
      <c r="AB66" s="10"/>
      <c r="AC66" s="10">
        <v>23600</v>
      </c>
      <c r="AD66" s="6">
        <v>23600</v>
      </c>
    </row>
    <row r="67" spans="7:30" x14ac:dyDescent="0.25">
      <c r="G67" s="10"/>
      <c r="H67" s="10"/>
      <c r="W67" s="22"/>
      <c r="X67" s="9" t="s">
        <v>310</v>
      </c>
      <c r="Y67" s="15">
        <v>21989</v>
      </c>
      <c r="Z67" s="10"/>
      <c r="AA67" s="10">
        <v>1400</v>
      </c>
      <c r="AB67" s="10"/>
      <c r="AC67" s="10"/>
      <c r="AD67" s="6">
        <v>23389</v>
      </c>
    </row>
    <row r="68" spans="7:30" x14ac:dyDescent="0.25">
      <c r="G68" s="10"/>
      <c r="H68" s="10"/>
      <c r="W68" s="22"/>
      <c r="X68" s="9" t="s">
        <v>369</v>
      </c>
      <c r="Y68" s="15"/>
      <c r="Z68" s="10"/>
      <c r="AA68" s="10"/>
      <c r="AB68" s="10">
        <v>23142</v>
      </c>
      <c r="AC68" s="10"/>
      <c r="AD68" s="6">
        <v>23142</v>
      </c>
    </row>
    <row r="69" spans="7:30" x14ac:dyDescent="0.25">
      <c r="G69" s="10"/>
      <c r="H69" s="10"/>
      <c r="W69" s="22"/>
      <c r="X69" s="9" t="s">
        <v>465</v>
      </c>
      <c r="Y69" s="15"/>
      <c r="Z69" s="10"/>
      <c r="AA69" s="10"/>
      <c r="AB69" s="10"/>
      <c r="AC69" s="10">
        <v>22570</v>
      </c>
      <c r="AD69" s="6">
        <v>22570</v>
      </c>
    </row>
    <row r="70" spans="7:30" x14ac:dyDescent="0.25">
      <c r="G70" s="10"/>
      <c r="H70" s="10"/>
      <c r="W70" s="22"/>
      <c r="X70" s="9" t="s">
        <v>475</v>
      </c>
      <c r="Y70" s="15"/>
      <c r="Z70" s="10"/>
      <c r="AA70" s="10"/>
      <c r="AB70" s="10"/>
      <c r="AC70" s="10">
        <v>21680</v>
      </c>
      <c r="AD70" s="6">
        <v>21680</v>
      </c>
    </row>
    <row r="71" spans="7:30" x14ac:dyDescent="0.25">
      <c r="G71" s="10"/>
      <c r="H71" s="10"/>
      <c r="W71" s="22"/>
      <c r="X71" s="9" t="s">
        <v>626</v>
      </c>
      <c r="Y71" s="15"/>
      <c r="Z71" s="10">
        <v>8990</v>
      </c>
      <c r="AA71" s="10"/>
      <c r="AB71" s="10"/>
      <c r="AC71" s="10">
        <v>11000</v>
      </c>
      <c r="AD71" s="6">
        <v>19990</v>
      </c>
    </row>
    <row r="72" spans="7:30" x14ac:dyDescent="0.25">
      <c r="G72" s="10"/>
      <c r="H72" s="10"/>
      <c r="W72" s="22"/>
      <c r="X72" s="9" t="s">
        <v>478</v>
      </c>
      <c r="Y72" s="15">
        <v>8990</v>
      </c>
      <c r="Z72" s="10"/>
      <c r="AA72" s="10"/>
      <c r="AB72" s="10"/>
      <c r="AC72" s="10">
        <v>10096.799999999999</v>
      </c>
      <c r="AD72" s="6">
        <v>19086.8</v>
      </c>
    </row>
    <row r="73" spans="7:30" x14ac:dyDescent="0.25">
      <c r="G73" s="10"/>
      <c r="H73" s="10"/>
      <c r="W73" s="22"/>
      <c r="X73" s="9" t="s">
        <v>593</v>
      </c>
      <c r="Y73" s="15">
        <v>6525</v>
      </c>
      <c r="Z73" s="10"/>
      <c r="AA73" s="10">
        <v>11305</v>
      </c>
      <c r="AB73" s="10"/>
      <c r="AC73" s="10"/>
      <c r="AD73" s="6">
        <v>17830</v>
      </c>
    </row>
    <row r="74" spans="7:30" x14ac:dyDescent="0.25">
      <c r="W74" s="22"/>
      <c r="X74" s="9" t="s">
        <v>609</v>
      </c>
      <c r="Y74" s="15">
        <v>6106.57</v>
      </c>
      <c r="Z74" s="10"/>
      <c r="AA74" s="10"/>
      <c r="AB74" s="10">
        <v>8865</v>
      </c>
      <c r="AC74" s="10"/>
      <c r="AD74" s="6">
        <v>14971.57</v>
      </c>
    </row>
    <row r="75" spans="7:30" x14ac:dyDescent="0.25">
      <c r="W75" s="22"/>
      <c r="X75" s="9" t="s">
        <v>571</v>
      </c>
      <c r="Y75" s="15"/>
      <c r="Z75" s="10"/>
      <c r="AA75" s="10"/>
      <c r="AB75" s="10"/>
      <c r="AC75" s="10">
        <v>14810</v>
      </c>
      <c r="AD75" s="6">
        <v>14810</v>
      </c>
    </row>
    <row r="76" spans="7:30" x14ac:dyDescent="0.25">
      <c r="W76" s="22"/>
      <c r="X76" s="9" t="s">
        <v>502</v>
      </c>
      <c r="Y76" s="15"/>
      <c r="Z76" s="10"/>
      <c r="AA76" s="10"/>
      <c r="AB76" s="10">
        <v>14785</v>
      </c>
      <c r="AC76" s="10"/>
      <c r="AD76" s="6">
        <v>14785</v>
      </c>
    </row>
    <row r="77" spans="7:30" x14ac:dyDescent="0.25">
      <c r="W77" s="22"/>
      <c r="X77" s="9" t="s">
        <v>576</v>
      </c>
      <c r="Y77" s="15"/>
      <c r="Z77" s="10"/>
      <c r="AA77" s="10"/>
      <c r="AB77" s="10"/>
      <c r="AC77" s="10">
        <v>14594.39</v>
      </c>
      <c r="AD77" s="6">
        <v>14594.39</v>
      </c>
    </row>
    <row r="78" spans="7:30" x14ac:dyDescent="0.25">
      <c r="W78" s="22"/>
      <c r="X78" s="9" t="s">
        <v>621</v>
      </c>
      <c r="Y78" s="15"/>
      <c r="Z78" s="10"/>
      <c r="AA78" s="10">
        <v>13900</v>
      </c>
      <c r="AB78" s="10"/>
      <c r="AC78" s="10"/>
      <c r="AD78" s="6">
        <v>13900</v>
      </c>
    </row>
    <row r="79" spans="7:30" x14ac:dyDescent="0.25">
      <c r="W79" s="22"/>
      <c r="X79" s="9" t="s">
        <v>612</v>
      </c>
      <c r="Y79" s="15"/>
      <c r="Z79" s="10"/>
      <c r="AA79" s="10"/>
      <c r="AB79" s="10"/>
      <c r="AC79" s="10">
        <v>13793.75</v>
      </c>
      <c r="AD79" s="6">
        <v>13793.75</v>
      </c>
    </row>
    <row r="80" spans="7:30" x14ac:dyDescent="0.25">
      <c r="W80" s="22"/>
      <c r="X80" s="9" t="s">
        <v>649</v>
      </c>
      <c r="Y80" s="15"/>
      <c r="Z80" s="10"/>
      <c r="AA80" s="10">
        <v>13365</v>
      </c>
      <c r="AB80" s="10"/>
      <c r="AC80" s="10"/>
      <c r="AD80" s="6">
        <v>13365</v>
      </c>
    </row>
    <row r="81" spans="23:30" x14ac:dyDescent="0.25">
      <c r="W81" s="22"/>
      <c r="X81" s="9" t="s">
        <v>632</v>
      </c>
      <c r="Y81" s="15"/>
      <c r="Z81" s="10"/>
      <c r="AA81" s="10"/>
      <c r="AB81" s="10"/>
      <c r="AC81" s="10">
        <v>12900</v>
      </c>
      <c r="AD81" s="6">
        <v>12900</v>
      </c>
    </row>
    <row r="82" spans="23:30" x14ac:dyDescent="0.25">
      <c r="W82" s="22"/>
      <c r="X82" s="9" t="s">
        <v>641</v>
      </c>
      <c r="Y82" s="15"/>
      <c r="Z82" s="10"/>
      <c r="AA82" s="10"/>
      <c r="AB82" s="10"/>
      <c r="AC82" s="10">
        <v>12689</v>
      </c>
      <c r="AD82" s="6">
        <v>12689</v>
      </c>
    </row>
    <row r="83" spans="23:30" x14ac:dyDescent="0.25">
      <c r="W83" s="22"/>
      <c r="X83" s="9" t="s">
        <v>854</v>
      </c>
      <c r="Y83" s="15"/>
      <c r="Z83" s="10"/>
      <c r="AA83" s="10">
        <v>5639</v>
      </c>
      <c r="AB83" s="10"/>
      <c r="AC83" s="10">
        <v>6524</v>
      </c>
      <c r="AD83" s="6">
        <v>12163</v>
      </c>
    </row>
    <row r="84" spans="23:30" x14ac:dyDescent="0.25">
      <c r="W84" s="22"/>
      <c r="X84" s="9" t="s">
        <v>778</v>
      </c>
      <c r="Y84" s="15"/>
      <c r="Z84" s="10"/>
      <c r="AA84" s="10">
        <v>8697.5</v>
      </c>
      <c r="AB84" s="10">
        <v>2816.93</v>
      </c>
      <c r="AC84" s="10"/>
      <c r="AD84" s="6">
        <v>11514.43</v>
      </c>
    </row>
    <row r="85" spans="23:30" x14ac:dyDescent="0.25">
      <c r="W85" s="22"/>
      <c r="X85" s="9" t="s">
        <v>713</v>
      </c>
      <c r="Y85" s="15"/>
      <c r="Z85" s="10"/>
      <c r="AA85" s="10">
        <v>10344</v>
      </c>
      <c r="AB85" s="10"/>
      <c r="AC85" s="10"/>
      <c r="AD85" s="6">
        <v>10344</v>
      </c>
    </row>
    <row r="86" spans="23:30" x14ac:dyDescent="0.25">
      <c r="W86" s="22"/>
      <c r="X86" s="9" t="s">
        <v>741</v>
      </c>
      <c r="Y86" s="15"/>
      <c r="Z86" s="10"/>
      <c r="AA86" s="10"/>
      <c r="AB86" s="10"/>
      <c r="AC86" s="10">
        <v>10300</v>
      </c>
      <c r="AD86" s="6">
        <v>10300</v>
      </c>
    </row>
    <row r="87" spans="23:30" x14ac:dyDescent="0.25">
      <c r="W87" s="22"/>
      <c r="X87" s="9" t="s">
        <v>799</v>
      </c>
      <c r="Y87" s="15"/>
      <c r="Z87" s="10"/>
      <c r="AA87" s="10"/>
      <c r="AB87" s="10">
        <v>4857.5</v>
      </c>
      <c r="AC87" s="10">
        <v>4810.68</v>
      </c>
      <c r="AD87" s="6">
        <v>9668.18</v>
      </c>
    </row>
    <row r="88" spans="23:30" x14ac:dyDescent="0.25">
      <c r="W88" s="22"/>
      <c r="X88" s="9" t="s">
        <v>750</v>
      </c>
      <c r="Y88" s="15"/>
      <c r="Z88" s="10"/>
      <c r="AA88" s="10">
        <v>9400</v>
      </c>
      <c r="AB88" s="10"/>
      <c r="AC88" s="10"/>
      <c r="AD88" s="6">
        <v>9400</v>
      </c>
    </row>
    <row r="89" spans="23:30" x14ac:dyDescent="0.25">
      <c r="W89" s="22"/>
      <c r="X89" s="9" t="s">
        <v>764</v>
      </c>
      <c r="Y89" s="15"/>
      <c r="Z89" s="10"/>
      <c r="AA89" s="10"/>
      <c r="AB89" s="10"/>
      <c r="AC89" s="10">
        <v>9106</v>
      </c>
      <c r="AD89" s="6">
        <v>9106</v>
      </c>
    </row>
    <row r="90" spans="23:30" x14ac:dyDescent="0.25">
      <c r="W90" s="22"/>
      <c r="X90" s="9" t="s">
        <v>653</v>
      </c>
      <c r="Y90" s="15"/>
      <c r="Z90" s="10"/>
      <c r="AA90" s="10"/>
      <c r="AB90" s="10">
        <v>8845</v>
      </c>
      <c r="AC90" s="10"/>
      <c r="AD90" s="6">
        <v>8845</v>
      </c>
    </row>
    <row r="91" spans="23:30" x14ac:dyDescent="0.25">
      <c r="W91" s="22"/>
      <c r="X91" s="9" t="s">
        <v>789</v>
      </c>
      <c r="Y91" s="15"/>
      <c r="Z91" s="10"/>
      <c r="AA91" s="10">
        <v>8600</v>
      </c>
      <c r="AB91" s="10"/>
      <c r="AC91" s="10"/>
      <c r="AD91" s="6">
        <v>8600</v>
      </c>
    </row>
    <row r="92" spans="23:30" x14ac:dyDescent="0.25">
      <c r="W92" s="22"/>
      <c r="X92" s="9" t="s">
        <v>664</v>
      </c>
      <c r="Y92" s="15"/>
      <c r="Z92" s="10"/>
      <c r="AA92" s="10"/>
      <c r="AB92" s="10">
        <v>8444</v>
      </c>
      <c r="AC92" s="10"/>
      <c r="AD92" s="6">
        <v>8444</v>
      </c>
    </row>
    <row r="93" spans="23:30" x14ac:dyDescent="0.25">
      <c r="W93" s="22"/>
      <c r="X93" s="9" t="s">
        <v>810</v>
      </c>
      <c r="Y93" s="15"/>
      <c r="Z93" s="10"/>
      <c r="AA93" s="10">
        <v>8215</v>
      </c>
      <c r="AB93" s="10"/>
      <c r="AC93" s="10"/>
      <c r="AD93" s="6">
        <v>8215</v>
      </c>
    </row>
    <row r="94" spans="23:30" x14ac:dyDescent="0.25">
      <c r="W94" s="22"/>
      <c r="X94" s="9" t="s">
        <v>687</v>
      </c>
      <c r="Y94" s="15"/>
      <c r="Z94" s="10"/>
      <c r="AA94" s="10"/>
      <c r="AB94" s="10">
        <v>7950</v>
      </c>
      <c r="AC94" s="10"/>
      <c r="AD94" s="6">
        <v>7950</v>
      </c>
    </row>
    <row r="95" spans="23:30" x14ac:dyDescent="0.25">
      <c r="W95" s="22"/>
      <c r="X95" s="9" t="s">
        <v>834</v>
      </c>
      <c r="Y95" s="15"/>
      <c r="Z95" s="10"/>
      <c r="AA95" s="10"/>
      <c r="AB95" s="10"/>
      <c r="AC95" s="10">
        <v>6863</v>
      </c>
      <c r="AD95" s="6">
        <v>6863</v>
      </c>
    </row>
    <row r="96" spans="23:30" x14ac:dyDescent="0.25">
      <c r="W96" s="22"/>
      <c r="X96" s="9" t="s">
        <v>728</v>
      </c>
      <c r="Y96" s="15"/>
      <c r="Z96" s="10"/>
      <c r="AA96" s="10"/>
      <c r="AB96" s="10">
        <v>6694</v>
      </c>
      <c r="AC96" s="10"/>
      <c r="AD96" s="6">
        <v>6694</v>
      </c>
    </row>
    <row r="97" spans="23:30" x14ac:dyDescent="0.25">
      <c r="W97" s="22"/>
      <c r="X97" s="9" t="s">
        <v>698</v>
      </c>
      <c r="Y97" s="15"/>
      <c r="Z97" s="10">
        <v>6170</v>
      </c>
      <c r="AA97" s="10"/>
      <c r="AB97" s="10"/>
      <c r="AC97" s="10"/>
      <c r="AD97" s="6">
        <v>6170</v>
      </c>
    </row>
    <row r="98" spans="23:30" x14ac:dyDescent="0.25">
      <c r="W98" s="22"/>
      <c r="X98" s="9" t="s">
        <v>866</v>
      </c>
      <c r="Y98" s="15"/>
      <c r="Z98" s="10"/>
      <c r="AA98" s="10"/>
      <c r="AB98" s="10"/>
      <c r="AC98" s="10">
        <v>5495</v>
      </c>
      <c r="AD98" s="6">
        <v>5495</v>
      </c>
    </row>
    <row r="99" spans="23:30" x14ac:dyDescent="0.25">
      <c r="W99" s="22"/>
      <c r="X99" s="9" t="s">
        <v>865</v>
      </c>
      <c r="Y99" s="15"/>
      <c r="Z99" s="10"/>
      <c r="AA99" s="10">
        <v>2299.04</v>
      </c>
      <c r="AB99" s="10">
        <v>3084.21</v>
      </c>
      <c r="AC99" s="10"/>
      <c r="AD99" s="6">
        <v>5383.25</v>
      </c>
    </row>
    <row r="100" spans="23:30" x14ac:dyDescent="0.25">
      <c r="W100" s="22"/>
      <c r="X100" s="9" t="s">
        <v>908</v>
      </c>
      <c r="Y100" s="15"/>
      <c r="Z100" s="10"/>
      <c r="AA100" s="10">
        <v>5380</v>
      </c>
      <c r="AB100" s="10"/>
      <c r="AC100" s="10"/>
      <c r="AD100" s="6">
        <v>5380</v>
      </c>
    </row>
    <row r="101" spans="23:30" x14ac:dyDescent="0.25">
      <c r="W101" s="22"/>
      <c r="X101" s="9" t="s">
        <v>910</v>
      </c>
      <c r="Y101" s="15"/>
      <c r="Z101" s="10"/>
      <c r="AA101" s="10"/>
      <c r="AB101" s="10"/>
      <c r="AC101" s="10">
        <v>4777</v>
      </c>
      <c r="AD101" s="6">
        <v>4777</v>
      </c>
    </row>
    <row r="102" spans="23:30" x14ac:dyDescent="0.25">
      <c r="W102" s="22"/>
      <c r="X102" s="9" t="s">
        <v>857</v>
      </c>
      <c r="Y102" s="15"/>
      <c r="Z102" s="10"/>
      <c r="AA102" s="10">
        <v>900</v>
      </c>
      <c r="AB102" s="10">
        <v>3163.4</v>
      </c>
      <c r="AC102" s="10"/>
      <c r="AD102" s="6">
        <v>4063.4</v>
      </c>
    </row>
    <row r="103" spans="23:30" x14ac:dyDescent="0.25">
      <c r="W103" s="22"/>
      <c r="X103" s="9" t="s">
        <v>935</v>
      </c>
      <c r="Y103" s="15"/>
      <c r="Z103" s="10"/>
      <c r="AA103" s="10"/>
      <c r="AB103" s="10">
        <v>1840</v>
      </c>
      <c r="AC103" s="10">
        <v>1889.68</v>
      </c>
      <c r="AD103" s="6">
        <v>3729.68</v>
      </c>
    </row>
    <row r="104" spans="23:30" x14ac:dyDescent="0.25">
      <c r="W104" s="22"/>
      <c r="X104" s="9" t="s">
        <v>788</v>
      </c>
      <c r="Y104" s="15"/>
      <c r="Z104" s="10">
        <v>3650</v>
      </c>
      <c r="AA104" s="10"/>
      <c r="AB104" s="10"/>
      <c r="AC104" s="10"/>
      <c r="AD104" s="6">
        <v>3650</v>
      </c>
    </row>
    <row r="105" spans="23:30" x14ac:dyDescent="0.25">
      <c r="W105" s="22"/>
      <c r="X105" s="9" t="s">
        <v>940</v>
      </c>
      <c r="Y105" s="15"/>
      <c r="Z105" s="10"/>
      <c r="AA105" s="10"/>
      <c r="AB105" s="10"/>
      <c r="AC105" s="10">
        <v>3560</v>
      </c>
      <c r="AD105" s="6">
        <v>3560</v>
      </c>
    </row>
    <row r="106" spans="23:30" x14ac:dyDescent="0.25">
      <c r="W106" s="22"/>
      <c r="X106" s="9" t="s">
        <v>939</v>
      </c>
      <c r="Y106" s="15"/>
      <c r="Z106" s="10"/>
      <c r="AA106" s="10"/>
      <c r="AB106" s="10">
        <v>1803</v>
      </c>
      <c r="AC106" s="10">
        <v>1494.2</v>
      </c>
      <c r="AD106" s="6">
        <v>3297.2</v>
      </c>
    </row>
    <row r="107" spans="23:30" x14ac:dyDescent="0.25">
      <c r="W107" s="22"/>
      <c r="X107" s="9" t="s">
        <v>961</v>
      </c>
      <c r="Y107" s="15"/>
      <c r="Z107" s="10"/>
      <c r="AA107" s="10"/>
      <c r="AB107" s="10">
        <v>1620</v>
      </c>
      <c r="AC107" s="10">
        <v>1663.74</v>
      </c>
      <c r="AD107" s="6">
        <v>3283.74</v>
      </c>
    </row>
    <row r="108" spans="23:30" x14ac:dyDescent="0.25">
      <c r="W108" s="22"/>
      <c r="X108" s="9" t="s">
        <v>969</v>
      </c>
      <c r="Y108" s="15"/>
      <c r="Z108" s="10"/>
      <c r="AA108" s="10"/>
      <c r="AB108" s="10">
        <v>1610</v>
      </c>
      <c r="AC108" s="10">
        <v>1653.5</v>
      </c>
      <c r="AD108" s="6">
        <v>3263.5</v>
      </c>
    </row>
    <row r="109" spans="23:30" x14ac:dyDescent="0.25">
      <c r="W109" s="22"/>
      <c r="X109" s="9" t="s">
        <v>997</v>
      </c>
      <c r="Y109" s="15"/>
      <c r="Z109" s="10"/>
      <c r="AA109" s="10"/>
      <c r="AB109" s="10">
        <v>1445</v>
      </c>
      <c r="AC109" s="10">
        <v>1484</v>
      </c>
      <c r="AD109" s="6">
        <v>2929</v>
      </c>
    </row>
    <row r="110" spans="23:30" x14ac:dyDescent="0.25">
      <c r="W110" s="22"/>
      <c r="X110" s="9" t="s">
        <v>1003</v>
      </c>
      <c r="Y110" s="15"/>
      <c r="Z110" s="10"/>
      <c r="AA110" s="10"/>
      <c r="AB110" s="10"/>
      <c r="AC110" s="10">
        <v>2011</v>
      </c>
      <c r="AD110" s="6">
        <v>2011</v>
      </c>
    </row>
    <row r="111" spans="23:30" x14ac:dyDescent="0.25">
      <c r="W111" s="22"/>
      <c r="X111" s="9" t="s">
        <v>1082</v>
      </c>
      <c r="Y111" s="15"/>
      <c r="Z111" s="10"/>
      <c r="AA111" s="10">
        <v>987.79</v>
      </c>
      <c r="AB111" s="10">
        <v>401.4</v>
      </c>
      <c r="AC111" s="10">
        <v>580.74</v>
      </c>
      <c r="AD111" s="6">
        <v>1969.93</v>
      </c>
    </row>
    <row r="112" spans="23:30" x14ac:dyDescent="0.25">
      <c r="W112" s="22"/>
      <c r="X112" s="9" t="s">
        <v>996</v>
      </c>
      <c r="Y112" s="15"/>
      <c r="Z112" s="10"/>
      <c r="AA112" s="10">
        <v>1803</v>
      </c>
      <c r="AB112" s="10"/>
      <c r="AC112" s="10"/>
      <c r="AD112" s="6">
        <v>1803</v>
      </c>
    </row>
    <row r="113" spans="23:30" x14ac:dyDescent="0.25">
      <c r="W113" s="22"/>
      <c r="X113" s="9" t="s">
        <v>1002</v>
      </c>
      <c r="Y113" s="15"/>
      <c r="Z113" s="10"/>
      <c r="AA113" s="10">
        <v>1803</v>
      </c>
      <c r="AB113" s="10"/>
      <c r="AC113" s="10"/>
      <c r="AD113" s="6">
        <v>1803</v>
      </c>
    </row>
    <row r="114" spans="23:30" x14ac:dyDescent="0.25">
      <c r="W114" s="22"/>
      <c r="X114" s="9" t="s">
        <v>952</v>
      </c>
      <c r="Y114" s="15"/>
      <c r="Z114" s="10"/>
      <c r="AA114" s="10"/>
      <c r="AB114" s="10">
        <v>1696.45</v>
      </c>
      <c r="AC114" s="10"/>
      <c r="AD114" s="6">
        <v>1696.45</v>
      </c>
    </row>
    <row r="115" spans="23:30" x14ac:dyDescent="0.25">
      <c r="W115" s="22"/>
      <c r="X115" s="9" t="s">
        <v>964</v>
      </c>
      <c r="Y115" s="15"/>
      <c r="Z115" s="10"/>
      <c r="AA115" s="10"/>
      <c r="AB115" s="10">
        <v>1611.45</v>
      </c>
      <c r="AC115" s="10"/>
      <c r="AD115" s="6">
        <v>1611.45</v>
      </c>
    </row>
    <row r="116" spans="23:30" x14ac:dyDescent="0.25">
      <c r="W116" s="22"/>
      <c r="X116" s="9" t="s">
        <v>1068</v>
      </c>
      <c r="Y116" s="15"/>
      <c r="Z116" s="10"/>
      <c r="AA116" s="10"/>
      <c r="AB116" s="10"/>
      <c r="AC116" s="10">
        <v>1478.8</v>
      </c>
      <c r="AD116" s="6">
        <v>1478.8</v>
      </c>
    </row>
    <row r="117" spans="23:30" x14ac:dyDescent="0.25">
      <c r="W117" s="22"/>
      <c r="X117" s="9" t="s">
        <v>1052</v>
      </c>
      <c r="Y117" s="15"/>
      <c r="Z117" s="10"/>
      <c r="AA117" s="10">
        <v>1338.45</v>
      </c>
      <c r="AB117" s="10"/>
      <c r="AC117" s="10"/>
      <c r="AD117" s="6">
        <v>1338.45</v>
      </c>
    </row>
    <row r="118" spans="23:30" x14ac:dyDescent="0.25">
      <c r="W118" s="22"/>
      <c r="X118" s="9" t="s">
        <v>1094</v>
      </c>
      <c r="Y118" s="15"/>
      <c r="Z118" s="10"/>
      <c r="AA118" s="10"/>
      <c r="AB118" s="10"/>
      <c r="AC118" s="10">
        <v>1260</v>
      </c>
      <c r="AD118" s="6">
        <v>1260</v>
      </c>
    </row>
    <row r="119" spans="23:30" x14ac:dyDescent="0.25">
      <c r="W119" s="22"/>
      <c r="X119" s="9" t="s">
        <v>1008</v>
      </c>
      <c r="Y119" s="15">
        <v>175.46</v>
      </c>
      <c r="Z119" s="10">
        <v>145</v>
      </c>
      <c r="AA119" s="10">
        <v>152.44999999999999</v>
      </c>
      <c r="AB119" s="10">
        <v>235.34</v>
      </c>
      <c r="AC119" s="10">
        <v>486.05</v>
      </c>
      <c r="AD119" s="6">
        <v>1194.3</v>
      </c>
    </row>
    <row r="120" spans="23:30" x14ac:dyDescent="0.25">
      <c r="W120" s="22"/>
      <c r="X120" s="9" t="s">
        <v>1045</v>
      </c>
      <c r="Y120" s="15"/>
      <c r="Z120" s="10"/>
      <c r="AA120" s="10"/>
      <c r="AB120" s="10">
        <v>1115</v>
      </c>
      <c r="AC120" s="10"/>
      <c r="AD120" s="6">
        <v>1115</v>
      </c>
    </row>
    <row r="121" spans="23:30" x14ac:dyDescent="0.25">
      <c r="W121" s="22"/>
      <c r="X121" s="9" t="s">
        <v>1126</v>
      </c>
      <c r="Y121" s="15"/>
      <c r="Z121" s="10"/>
      <c r="AA121" s="10"/>
      <c r="AB121" s="10"/>
      <c r="AC121" s="10">
        <v>1060</v>
      </c>
      <c r="AD121" s="6">
        <v>1060</v>
      </c>
    </row>
    <row r="122" spans="23:30" x14ac:dyDescent="0.25">
      <c r="W122" s="22"/>
      <c r="X122" s="9" t="s">
        <v>973</v>
      </c>
      <c r="Y122" s="15"/>
      <c r="Z122" s="10">
        <v>450</v>
      </c>
      <c r="AA122" s="10">
        <v>607</v>
      </c>
      <c r="AB122" s="10"/>
      <c r="AC122" s="10"/>
      <c r="AD122" s="6">
        <v>1057</v>
      </c>
    </row>
    <row r="123" spans="23:30" x14ac:dyDescent="0.25">
      <c r="W123" s="22"/>
      <c r="X123" s="9" t="s">
        <v>1083</v>
      </c>
      <c r="Y123" s="15"/>
      <c r="Z123" s="10"/>
      <c r="AA123" s="10"/>
      <c r="AB123" s="10">
        <v>947.2</v>
      </c>
      <c r="AC123" s="10"/>
      <c r="AD123" s="6">
        <v>947.2</v>
      </c>
    </row>
    <row r="124" spans="23:30" x14ac:dyDescent="0.25">
      <c r="W124" s="22"/>
      <c r="X124" s="9" t="s">
        <v>987</v>
      </c>
      <c r="Y124" s="15"/>
      <c r="Z124" s="10">
        <v>411</v>
      </c>
      <c r="AA124" s="10"/>
      <c r="AB124" s="10">
        <v>406.48</v>
      </c>
      <c r="AC124" s="10"/>
      <c r="AD124" s="6">
        <v>817.48</v>
      </c>
    </row>
    <row r="125" spans="23:30" x14ac:dyDescent="0.25">
      <c r="W125" s="22"/>
      <c r="X125" s="9" t="s">
        <v>1133</v>
      </c>
      <c r="Y125" s="15"/>
      <c r="Z125" s="10"/>
      <c r="AA125" s="10">
        <v>755</v>
      </c>
      <c r="AB125" s="10"/>
      <c r="AC125" s="10"/>
      <c r="AD125" s="6">
        <v>755</v>
      </c>
    </row>
    <row r="126" spans="23:30" x14ac:dyDescent="0.25">
      <c r="W126" s="22"/>
      <c r="X126" s="9" t="s">
        <v>1137</v>
      </c>
      <c r="Y126" s="15"/>
      <c r="Z126" s="10"/>
      <c r="AA126" s="10"/>
      <c r="AB126" s="10">
        <v>735.53</v>
      </c>
      <c r="AC126" s="10"/>
      <c r="AD126" s="6">
        <v>735.53</v>
      </c>
    </row>
    <row r="127" spans="23:30" x14ac:dyDescent="0.25">
      <c r="W127" s="22"/>
      <c r="X127" s="9" t="s">
        <v>851</v>
      </c>
      <c r="Y127" s="15">
        <v>598</v>
      </c>
      <c r="Z127" s="10"/>
      <c r="AA127" s="10"/>
      <c r="AB127" s="10"/>
      <c r="AC127" s="10"/>
      <c r="AD127" s="6">
        <v>598</v>
      </c>
    </row>
    <row r="128" spans="23:30" x14ac:dyDescent="0.25">
      <c r="W128" s="22"/>
      <c r="X128" s="9" t="s">
        <v>1237</v>
      </c>
      <c r="Y128" s="15"/>
      <c r="Z128" s="10"/>
      <c r="AA128" s="10"/>
      <c r="AB128" s="10"/>
      <c r="AC128" s="10">
        <v>590</v>
      </c>
      <c r="AD128" s="6">
        <v>590</v>
      </c>
    </row>
    <row r="129" spans="23:30" x14ac:dyDescent="0.25">
      <c r="W129" s="22"/>
      <c r="X129" s="9" t="s">
        <v>983</v>
      </c>
      <c r="Y129" s="15"/>
      <c r="Z129" s="10">
        <v>425.4</v>
      </c>
      <c r="AA129" s="10"/>
      <c r="AB129" s="10"/>
      <c r="AC129" s="10"/>
      <c r="AD129" s="6">
        <v>425.4</v>
      </c>
    </row>
    <row r="130" spans="23:30" x14ac:dyDescent="0.25">
      <c r="W130" s="22"/>
      <c r="X130" s="9" t="s">
        <v>906</v>
      </c>
      <c r="Y130" s="15">
        <v>375.79</v>
      </c>
      <c r="Z130" s="10"/>
      <c r="AA130" s="10"/>
      <c r="AB130" s="10"/>
      <c r="AC130" s="10"/>
      <c r="AD130" s="6">
        <v>375.79</v>
      </c>
    </row>
    <row r="131" spans="23:30" x14ac:dyDescent="0.25">
      <c r="W131" s="22"/>
      <c r="X131" s="9" t="s">
        <v>1307</v>
      </c>
      <c r="Y131" s="15"/>
      <c r="Z131" s="10"/>
      <c r="AA131" s="10">
        <v>165</v>
      </c>
      <c r="AB131" s="10">
        <v>177.4</v>
      </c>
      <c r="AC131" s="10"/>
      <c r="AD131" s="6">
        <v>342.4</v>
      </c>
    </row>
    <row r="132" spans="23:30" x14ac:dyDescent="0.25">
      <c r="W132" s="22"/>
      <c r="X132" s="9" t="s">
        <v>1020</v>
      </c>
      <c r="Y132" s="15"/>
      <c r="Z132" s="10">
        <v>330.67</v>
      </c>
      <c r="AA132" s="10"/>
      <c r="AB132" s="10"/>
      <c r="AC132" s="10"/>
      <c r="AD132" s="6">
        <v>330.67</v>
      </c>
    </row>
    <row r="133" spans="23:30" x14ac:dyDescent="0.25">
      <c r="W133" s="22"/>
      <c r="X133" s="9" t="s">
        <v>1310</v>
      </c>
      <c r="Y133" s="15"/>
      <c r="Z133" s="10"/>
      <c r="AA133" s="10"/>
      <c r="AB133" s="10">
        <v>268.68</v>
      </c>
      <c r="AC133" s="10"/>
      <c r="AD133" s="6">
        <v>268.68</v>
      </c>
    </row>
    <row r="134" spans="23:30" x14ac:dyDescent="0.25">
      <c r="W134" s="22"/>
      <c r="X134" s="9" t="s">
        <v>1272</v>
      </c>
      <c r="Y134" s="15"/>
      <c r="Z134" s="10"/>
      <c r="AA134" s="10">
        <v>255.5</v>
      </c>
      <c r="AB134" s="10"/>
      <c r="AC134" s="10"/>
      <c r="AD134" s="6">
        <v>255.5</v>
      </c>
    </row>
    <row r="135" spans="23:30" x14ac:dyDescent="0.25">
      <c r="W135" s="22"/>
      <c r="X135" s="9" t="s">
        <v>1295</v>
      </c>
      <c r="Y135" s="15"/>
      <c r="Z135" s="10"/>
      <c r="AA135" s="10">
        <v>186.65</v>
      </c>
      <c r="AB135" s="10"/>
      <c r="AC135" s="10"/>
      <c r="AD135" s="6">
        <v>186.65</v>
      </c>
    </row>
    <row r="136" spans="23:30" x14ac:dyDescent="0.25">
      <c r="W136" s="22"/>
      <c r="X136" s="9" t="s">
        <v>1303</v>
      </c>
      <c r="Y136" s="15"/>
      <c r="Z136" s="10"/>
      <c r="AA136" s="10">
        <v>171.85</v>
      </c>
      <c r="AB136" s="10"/>
      <c r="AC136" s="10"/>
      <c r="AD136" s="6">
        <v>171.85</v>
      </c>
    </row>
    <row r="137" spans="23:30" x14ac:dyDescent="0.25">
      <c r="W137" s="22"/>
      <c r="X137" s="9" t="s">
        <v>1013</v>
      </c>
      <c r="Y137" s="15">
        <v>160</v>
      </c>
      <c r="Z137" s="10"/>
      <c r="AA137" s="10"/>
      <c r="AB137" s="10"/>
      <c r="AC137" s="10"/>
      <c r="AD137" s="6">
        <v>160</v>
      </c>
    </row>
    <row r="138" spans="23:30" x14ac:dyDescent="0.25">
      <c r="W138" s="22"/>
      <c r="X138" s="9" t="s">
        <v>1057</v>
      </c>
      <c r="Y138" s="15">
        <v>59.7</v>
      </c>
      <c r="Z138" s="10"/>
      <c r="AA138" s="10"/>
      <c r="AB138" s="10"/>
      <c r="AC138" s="10"/>
      <c r="AD138" s="6">
        <v>59.7</v>
      </c>
    </row>
    <row r="139" spans="23:30" x14ac:dyDescent="0.25">
      <c r="W139" s="22"/>
      <c r="X139" s="9" t="s">
        <v>1189</v>
      </c>
      <c r="Y139" s="15"/>
      <c r="Z139" s="10">
        <v>0</v>
      </c>
      <c r="AA139" s="10"/>
      <c r="AB139" s="10"/>
      <c r="AC139" s="10"/>
      <c r="AD139" s="6">
        <v>0</v>
      </c>
    </row>
    <row r="140" spans="23:30" x14ac:dyDescent="0.25">
      <c r="W140" s="8" t="s">
        <v>1584</v>
      </c>
      <c r="X140" s="36"/>
      <c r="Y140" s="13">
        <v>1699394.15</v>
      </c>
      <c r="Z140" s="14">
        <v>1685773.22</v>
      </c>
      <c r="AA140" s="14">
        <v>1219124.33</v>
      </c>
      <c r="AB140" s="14">
        <v>2487539.92</v>
      </c>
      <c r="AC140" s="14">
        <v>2487245.88</v>
      </c>
      <c r="AD140" s="5">
        <v>9579077.4999999981</v>
      </c>
    </row>
    <row r="141" spans="23:30" x14ac:dyDescent="0.25">
      <c r="W141" s="8" t="s">
        <v>1531</v>
      </c>
      <c r="X141" s="8" t="s">
        <v>47</v>
      </c>
      <c r="Y141" s="13">
        <v>47406.58</v>
      </c>
      <c r="Z141" s="14">
        <v>66375.11</v>
      </c>
      <c r="AA141" s="14">
        <v>57260</v>
      </c>
      <c r="AB141" s="14">
        <v>102480.3</v>
      </c>
      <c r="AC141" s="14">
        <v>106495.98</v>
      </c>
      <c r="AD141" s="5">
        <v>380017.97</v>
      </c>
    </row>
    <row r="142" spans="23:30" x14ac:dyDescent="0.25">
      <c r="W142" s="22"/>
      <c r="X142" s="9" t="s">
        <v>75</v>
      </c>
      <c r="Y142" s="15"/>
      <c r="Z142" s="10"/>
      <c r="AA142" s="10">
        <v>162533.20000000001</v>
      </c>
      <c r="AB142" s="10">
        <v>1468</v>
      </c>
      <c r="AC142" s="10"/>
      <c r="AD142" s="6">
        <v>164001.20000000001</v>
      </c>
    </row>
    <row r="143" spans="23:30" x14ac:dyDescent="0.25">
      <c r="W143" s="22"/>
      <c r="X143" s="9" t="s">
        <v>265</v>
      </c>
      <c r="Y143" s="15">
        <v>25833.3</v>
      </c>
      <c r="Z143" s="10">
        <v>12916.65</v>
      </c>
      <c r="AA143" s="10"/>
      <c r="AB143" s="10"/>
      <c r="AC143" s="10"/>
      <c r="AD143" s="6">
        <v>38749.949999999997</v>
      </c>
    </row>
    <row r="144" spans="23:30" x14ac:dyDescent="0.25">
      <c r="W144" s="22"/>
      <c r="X144" s="9" t="s">
        <v>407</v>
      </c>
      <c r="Y144" s="15"/>
      <c r="Z144" s="10"/>
      <c r="AA144" s="10"/>
      <c r="AB144" s="10">
        <v>21711.200000000001</v>
      </c>
      <c r="AC144" s="10">
        <v>10344.83</v>
      </c>
      <c r="AD144" s="6">
        <v>32056.03</v>
      </c>
    </row>
    <row r="145" spans="23:30" x14ac:dyDescent="0.25">
      <c r="W145" s="22"/>
      <c r="X145" s="9" t="s">
        <v>646</v>
      </c>
      <c r="Y145" s="15">
        <v>3884.22</v>
      </c>
      <c r="Z145" s="10"/>
      <c r="AA145" s="10">
        <v>8595.74</v>
      </c>
      <c r="AB145" s="10">
        <v>9234.42</v>
      </c>
      <c r="AC145" s="10">
        <v>4918.97</v>
      </c>
      <c r="AD145" s="6">
        <v>26633.35</v>
      </c>
    </row>
    <row r="146" spans="23:30" x14ac:dyDescent="0.25">
      <c r="W146" s="22"/>
      <c r="X146" s="9" t="s">
        <v>391</v>
      </c>
      <c r="Y146" s="15"/>
      <c r="Z146" s="10"/>
      <c r="AA146" s="10">
        <v>25075</v>
      </c>
      <c r="AB146" s="10"/>
      <c r="AC146" s="10"/>
      <c r="AD146" s="6">
        <v>25075</v>
      </c>
    </row>
    <row r="147" spans="23:30" x14ac:dyDescent="0.25">
      <c r="W147" s="22"/>
      <c r="X147" s="9" t="s">
        <v>731</v>
      </c>
      <c r="Y147" s="15">
        <v>1735.4</v>
      </c>
      <c r="Z147" s="10">
        <v>1362.7</v>
      </c>
      <c r="AA147" s="10">
        <v>1395.59</v>
      </c>
      <c r="AB147" s="10">
        <v>572.87</v>
      </c>
      <c r="AC147" s="10">
        <v>1767.58</v>
      </c>
      <c r="AD147" s="6">
        <v>6834.14</v>
      </c>
    </row>
    <row r="148" spans="23:30" x14ac:dyDescent="0.25">
      <c r="W148" s="22"/>
      <c r="X148" s="9" t="s">
        <v>434</v>
      </c>
      <c r="Y148" s="15"/>
      <c r="Z148" s="10">
        <v>450.77</v>
      </c>
      <c r="AA148" s="10">
        <v>464.73</v>
      </c>
      <c r="AB148" s="10">
        <v>19340</v>
      </c>
      <c r="AC148" s="10">
        <v>-18130</v>
      </c>
      <c r="AD148" s="6">
        <v>2125.5</v>
      </c>
    </row>
    <row r="149" spans="23:30" x14ac:dyDescent="0.25">
      <c r="W149" s="22"/>
      <c r="X149" s="9" t="s">
        <v>820</v>
      </c>
      <c r="Y149" s="15">
        <v>666.16</v>
      </c>
      <c r="Z149" s="10">
        <v>964.42</v>
      </c>
      <c r="AA149" s="10"/>
      <c r="AB149" s="10"/>
      <c r="AC149" s="10"/>
      <c r="AD149" s="6">
        <v>1630.58</v>
      </c>
    </row>
    <row r="150" spans="23:30" x14ac:dyDescent="0.25">
      <c r="W150" s="22"/>
      <c r="X150" s="9" t="s">
        <v>1172</v>
      </c>
      <c r="Y150" s="15"/>
      <c r="Z150" s="10"/>
      <c r="AA150" s="10"/>
      <c r="AB150" s="10"/>
      <c r="AC150" s="10">
        <v>810.86</v>
      </c>
      <c r="AD150" s="6">
        <v>810.86</v>
      </c>
    </row>
    <row r="151" spans="23:30" x14ac:dyDescent="0.25">
      <c r="W151" s="22"/>
      <c r="X151" s="9" t="s">
        <v>1221</v>
      </c>
      <c r="Y151" s="15"/>
      <c r="Z151" s="10"/>
      <c r="AA151" s="10"/>
      <c r="AB151" s="10">
        <v>456</v>
      </c>
      <c r="AC151" s="10"/>
      <c r="AD151" s="6">
        <v>456</v>
      </c>
    </row>
    <row r="152" spans="23:30" x14ac:dyDescent="0.25">
      <c r="W152" s="22"/>
      <c r="X152" s="9" t="s">
        <v>1292</v>
      </c>
      <c r="Y152" s="15"/>
      <c r="Z152" s="10"/>
      <c r="AA152" s="10">
        <v>199.42</v>
      </c>
      <c r="AB152" s="10"/>
      <c r="AC152" s="10"/>
      <c r="AD152" s="6">
        <v>199.42</v>
      </c>
    </row>
    <row r="153" spans="23:30" x14ac:dyDescent="0.25">
      <c r="W153" s="22"/>
      <c r="X153" s="9" t="s">
        <v>1340</v>
      </c>
      <c r="Y153" s="15"/>
      <c r="Z153" s="10"/>
      <c r="AA153" s="10"/>
      <c r="AB153" s="10"/>
      <c r="AC153" s="10">
        <v>176.2</v>
      </c>
      <c r="AD153" s="6">
        <v>176.2</v>
      </c>
    </row>
    <row r="154" spans="23:30" x14ac:dyDescent="0.25">
      <c r="W154" s="22"/>
      <c r="X154" s="9" t="s">
        <v>960</v>
      </c>
      <c r="Y154" s="15">
        <v>256.7</v>
      </c>
      <c r="Z154" s="10"/>
      <c r="AA154" s="10"/>
      <c r="AB154" s="10">
        <v>762.9</v>
      </c>
      <c r="AC154" s="10"/>
      <c r="AD154" s="6">
        <v>1019.6</v>
      </c>
    </row>
    <row r="155" spans="23:30" x14ac:dyDescent="0.25">
      <c r="W155" s="22"/>
      <c r="X155" s="9" t="s">
        <v>1107</v>
      </c>
      <c r="Y155" s="15"/>
      <c r="Z155" s="10"/>
      <c r="AA155" s="10">
        <v>571.62</v>
      </c>
      <c r="AB155" s="10">
        <v>848.69</v>
      </c>
      <c r="AC155" s="10"/>
      <c r="AD155" s="6">
        <v>1420.31</v>
      </c>
    </row>
    <row r="156" spans="23:30" x14ac:dyDescent="0.25">
      <c r="W156" s="22"/>
      <c r="X156" s="9" t="s">
        <v>203</v>
      </c>
      <c r="Y156" s="15">
        <v>9671.75</v>
      </c>
      <c r="Z156" s="10">
        <v>47556</v>
      </c>
      <c r="AA156" s="10">
        <v>41719.5</v>
      </c>
      <c r="AB156" s="10">
        <v>21775.040000000001</v>
      </c>
      <c r="AC156" s="10">
        <v>8671.86</v>
      </c>
      <c r="AD156" s="6">
        <v>129394.15</v>
      </c>
    </row>
    <row r="157" spans="23:30" x14ac:dyDescent="0.25">
      <c r="W157" s="22"/>
      <c r="X157" s="9" t="s">
        <v>1043</v>
      </c>
      <c r="Y157" s="15">
        <v>78</v>
      </c>
      <c r="Z157" s="10"/>
      <c r="AA157" s="10">
        <v>272</v>
      </c>
      <c r="AB157" s="10">
        <v>262.2</v>
      </c>
      <c r="AC157" s="10">
        <v>40.65</v>
      </c>
      <c r="AD157" s="6">
        <v>652.85</v>
      </c>
    </row>
    <row r="158" spans="23:30" x14ac:dyDescent="0.25">
      <c r="W158" s="22"/>
      <c r="X158" s="9" t="s">
        <v>39</v>
      </c>
      <c r="Y158" s="15">
        <v>48080</v>
      </c>
      <c r="Z158" s="10">
        <v>32020</v>
      </c>
      <c r="AA158" s="10">
        <v>111425</v>
      </c>
      <c r="AB158" s="10">
        <v>149882.5</v>
      </c>
      <c r="AC158" s="10">
        <v>41175</v>
      </c>
      <c r="AD158" s="6">
        <v>382582.5</v>
      </c>
    </row>
    <row r="159" spans="23:30" x14ac:dyDescent="0.25">
      <c r="W159" s="22"/>
      <c r="X159" s="9" t="s">
        <v>325</v>
      </c>
      <c r="Y159" s="15">
        <v>19350</v>
      </c>
      <c r="Z159" s="10"/>
      <c r="AA159" s="10"/>
      <c r="AB159" s="10"/>
      <c r="AC159" s="10"/>
      <c r="AD159" s="6">
        <v>19350</v>
      </c>
    </row>
    <row r="160" spans="23:30" x14ac:dyDescent="0.25">
      <c r="W160" s="22"/>
      <c r="X160" s="9" t="s">
        <v>610</v>
      </c>
      <c r="Y160" s="15">
        <v>2734</v>
      </c>
      <c r="Z160" s="10">
        <v>9468.74</v>
      </c>
      <c r="AA160" s="10">
        <v>4361.38</v>
      </c>
      <c r="AB160" s="10">
        <v>3597.64</v>
      </c>
      <c r="AC160" s="10">
        <v>8928.91</v>
      </c>
      <c r="AD160" s="6">
        <v>29090.67</v>
      </c>
    </row>
    <row r="161" spans="23:30" x14ac:dyDescent="0.25">
      <c r="W161" s="22"/>
      <c r="X161" s="9" t="s">
        <v>1321</v>
      </c>
      <c r="Y161" s="15"/>
      <c r="Z161" s="10"/>
      <c r="AA161" s="10">
        <v>53.96</v>
      </c>
      <c r="AB161" s="10"/>
      <c r="AC161" s="10"/>
      <c r="AD161" s="6">
        <v>53.96</v>
      </c>
    </row>
    <row r="162" spans="23:30" x14ac:dyDescent="0.25">
      <c r="W162" s="22"/>
      <c r="X162" s="9" t="s">
        <v>331</v>
      </c>
      <c r="Y162" s="15"/>
      <c r="Z162" s="10">
        <v>24177</v>
      </c>
      <c r="AA162" s="10">
        <v>10400</v>
      </c>
      <c r="AB162" s="10"/>
      <c r="AC162" s="10"/>
      <c r="AD162" s="6">
        <v>34577</v>
      </c>
    </row>
    <row r="163" spans="23:30" x14ac:dyDescent="0.25">
      <c r="W163" s="22"/>
      <c r="X163" s="9" t="s">
        <v>787</v>
      </c>
      <c r="Y163" s="15">
        <v>810.96</v>
      </c>
      <c r="Z163" s="10"/>
      <c r="AA163" s="10"/>
      <c r="AB163" s="10"/>
      <c r="AC163" s="10"/>
      <c r="AD163" s="6">
        <v>810.96</v>
      </c>
    </row>
    <row r="164" spans="23:30" x14ac:dyDescent="0.25">
      <c r="W164" s="22"/>
      <c r="X164" s="9" t="s">
        <v>129</v>
      </c>
      <c r="Y164" s="15">
        <v>42696</v>
      </c>
      <c r="Z164" s="10"/>
      <c r="AA164" s="10">
        <v>26000</v>
      </c>
      <c r="AB164" s="10">
        <v>82500</v>
      </c>
      <c r="AC164" s="10">
        <v>30</v>
      </c>
      <c r="AD164" s="6">
        <v>151226</v>
      </c>
    </row>
    <row r="165" spans="23:30" x14ac:dyDescent="0.25">
      <c r="W165" s="22"/>
      <c r="X165" s="9" t="s">
        <v>808</v>
      </c>
      <c r="Y165" s="15">
        <v>683.73</v>
      </c>
      <c r="Z165" s="10">
        <v>224.87</v>
      </c>
      <c r="AA165" s="10">
        <v>236.45</v>
      </c>
      <c r="AB165" s="10">
        <v>272.7</v>
      </c>
      <c r="AC165" s="10">
        <v>506.68</v>
      </c>
      <c r="AD165" s="6">
        <v>1924.43</v>
      </c>
    </row>
    <row r="166" spans="23:30" x14ac:dyDescent="0.25">
      <c r="W166" s="22"/>
      <c r="X166" s="9" t="s">
        <v>760</v>
      </c>
      <c r="Y166" s="15">
        <v>1230</v>
      </c>
      <c r="Z166" s="10"/>
      <c r="AA166" s="10"/>
      <c r="AB166" s="10"/>
      <c r="AC166" s="10"/>
      <c r="AD166" s="6">
        <v>1230</v>
      </c>
    </row>
    <row r="167" spans="23:30" x14ac:dyDescent="0.25">
      <c r="W167" s="22"/>
      <c r="X167" s="9" t="s">
        <v>963</v>
      </c>
      <c r="Y167" s="15"/>
      <c r="Z167" s="10">
        <v>458.5</v>
      </c>
      <c r="AA167" s="10"/>
      <c r="AB167" s="10"/>
      <c r="AC167" s="10"/>
      <c r="AD167" s="6">
        <v>458.5</v>
      </c>
    </row>
    <row r="168" spans="23:30" x14ac:dyDescent="0.25">
      <c r="W168" s="22"/>
      <c r="X168" s="9" t="s">
        <v>976</v>
      </c>
      <c r="Y168" s="15">
        <v>218.19</v>
      </c>
      <c r="Z168" s="10"/>
      <c r="AA168" s="10"/>
      <c r="AB168" s="10">
        <v>1005.55</v>
      </c>
      <c r="AC168" s="10"/>
      <c r="AD168" s="6">
        <v>1223.74</v>
      </c>
    </row>
    <row r="169" spans="23:30" x14ac:dyDescent="0.25">
      <c r="W169" s="22"/>
      <c r="X169" s="9" t="s">
        <v>982</v>
      </c>
      <c r="Y169" s="15">
        <v>218.19</v>
      </c>
      <c r="Z169" s="10">
        <v>224</v>
      </c>
      <c r="AA169" s="10">
        <v>308.85000000000002</v>
      </c>
      <c r="AB169" s="10">
        <v>322.75</v>
      </c>
      <c r="AC169" s="10">
        <v>370.95</v>
      </c>
      <c r="AD169" s="6">
        <v>1444.74</v>
      </c>
    </row>
    <row r="170" spans="23:30" x14ac:dyDescent="0.25">
      <c r="W170" s="22"/>
      <c r="X170" s="9" t="s">
        <v>615</v>
      </c>
      <c r="Y170" s="15">
        <v>6055</v>
      </c>
      <c r="Z170" s="10"/>
      <c r="AA170" s="10"/>
      <c r="AB170" s="10">
        <v>64.98</v>
      </c>
      <c r="AC170" s="10">
        <v>63.09</v>
      </c>
      <c r="AD170" s="6">
        <v>6183.07</v>
      </c>
    </row>
    <row r="171" spans="23:30" x14ac:dyDescent="0.25">
      <c r="W171" s="22"/>
      <c r="X171" s="9" t="s">
        <v>848</v>
      </c>
      <c r="Y171" s="15"/>
      <c r="Z171" s="10">
        <v>1400</v>
      </c>
      <c r="AA171" s="10"/>
      <c r="AB171" s="10"/>
      <c r="AC171" s="10"/>
      <c r="AD171" s="6">
        <v>1400</v>
      </c>
    </row>
    <row r="172" spans="23:30" x14ac:dyDescent="0.25">
      <c r="W172" s="22"/>
      <c r="X172" s="9" t="s">
        <v>826</v>
      </c>
      <c r="Y172" s="15">
        <v>648</v>
      </c>
      <c r="Z172" s="10"/>
      <c r="AA172" s="10">
        <v>666</v>
      </c>
      <c r="AB172" s="10">
        <v>1502.6</v>
      </c>
      <c r="AC172" s="10"/>
      <c r="AD172" s="6">
        <v>2816.6</v>
      </c>
    </row>
    <row r="173" spans="23:30" x14ac:dyDescent="0.25">
      <c r="W173" s="22"/>
      <c r="X173" s="9" t="s">
        <v>350</v>
      </c>
      <c r="Y173" s="15">
        <v>3062.17</v>
      </c>
      <c r="Z173" s="10">
        <v>23334.7</v>
      </c>
      <c r="AA173" s="10">
        <v>4567.9399999999996</v>
      </c>
      <c r="AB173" s="10">
        <v>4686.54</v>
      </c>
      <c r="AC173" s="10">
        <v>1227.77</v>
      </c>
      <c r="AD173" s="6">
        <v>36879.120000000003</v>
      </c>
    </row>
    <row r="174" spans="23:30" x14ac:dyDescent="0.25">
      <c r="W174" s="22"/>
      <c r="X174" s="9" t="s">
        <v>738</v>
      </c>
      <c r="Y174" s="15">
        <v>1693</v>
      </c>
      <c r="Z174" s="10">
        <v>794.75</v>
      </c>
      <c r="AA174" s="10">
        <v>939.22</v>
      </c>
      <c r="AB174" s="10">
        <v>1732.97</v>
      </c>
      <c r="AC174" s="10">
        <v>1393.31</v>
      </c>
      <c r="AD174" s="6">
        <v>6553.25</v>
      </c>
    </row>
    <row r="175" spans="23:30" x14ac:dyDescent="0.25">
      <c r="W175" s="22"/>
      <c r="X175" s="9" t="s">
        <v>888</v>
      </c>
      <c r="Y175" s="15">
        <v>454.93</v>
      </c>
      <c r="Z175" s="10"/>
      <c r="AA175" s="10"/>
      <c r="AB175" s="10"/>
      <c r="AC175" s="10"/>
      <c r="AD175" s="6">
        <v>454.93</v>
      </c>
    </row>
    <row r="176" spans="23:30" x14ac:dyDescent="0.25">
      <c r="W176" s="22"/>
      <c r="X176" s="9" t="s">
        <v>844</v>
      </c>
      <c r="Y176" s="15"/>
      <c r="Z176" s="10"/>
      <c r="AA176" s="10">
        <v>7413.34</v>
      </c>
      <c r="AB176" s="10"/>
      <c r="AC176" s="10"/>
      <c r="AD176" s="6">
        <v>7413.34</v>
      </c>
    </row>
    <row r="177" spans="23:30" x14ac:dyDescent="0.25">
      <c r="W177" s="22"/>
      <c r="X177" s="9" t="s">
        <v>1063</v>
      </c>
      <c r="Y177" s="15">
        <v>51.72</v>
      </c>
      <c r="Z177" s="10"/>
      <c r="AA177" s="10"/>
      <c r="AB177" s="10"/>
      <c r="AC177" s="10"/>
      <c r="AD177" s="6">
        <v>51.72</v>
      </c>
    </row>
    <row r="178" spans="23:30" x14ac:dyDescent="0.25">
      <c r="W178" s="22"/>
      <c r="X178" s="9" t="s">
        <v>1033</v>
      </c>
      <c r="Y178" s="15">
        <v>119</v>
      </c>
      <c r="Z178" s="10">
        <v>88.1</v>
      </c>
      <c r="AA178" s="10"/>
      <c r="AB178" s="10"/>
      <c r="AC178" s="10"/>
      <c r="AD178" s="6">
        <v>207.1</v>
      </c>
    </row>
    <row r="179" spans="23:30" x14ac:dyDescent="0.25">
      <c r="W179" s="22"/>
      <c r="X179" s="9" t="s">
        <v>1143</v>
      </c>
      <c r="Y179" s="15"/>
      <c r="Z179" s="10">
        <v>113.1</v>
      </c>
      <c r="AA179" s="10"/>
      <c r="AB179" s="10"/>
      <c r="AC179" s="10"/>
      <c r="AD179" s="6">
        <v>113.1</v>
      </c>
    </row>
    <row r="180" spans="23:30" x14ac:dyDescent="0.25">
      <c r="W180" s="22"/>
      <c r="X180" s="9" t="s">
        <v>1024</v>
      </c>
      <c r="Y180" s="15">
        <v>156.11000000000001</v>
      </c>
      <c r="Z180" s="10">
        <v>160.32</v>
      </c>
      <c r="AA180" s="10"/>
      <c r="AB180" s="10">
        <v>165.29</v>
      </c>
      <c r="AC180" s="10"/>
      <c r="AD180" s="6">
        <v>481.72</v>
      </c>
    </row>
    <row r="181" spans="23:30" x14ac:dyDescent="0.25">
      <c r="W181" s="22"/>
      <c r="X181" s="9" t="s">
        <v>847</v>
      </c>
      <c r="Y181" s="15">
        <v>598.94000000000005</v>
      </c>
      <c r="Z181" s="10">
        <v>1074.18</v>
      </c>
      <c r="AA181" s="10">
        <v>162</v>
      </c>
      <c r="AB181" s="10">
        <v>653.15</v>
      </c>
      <c r="AC181" s="10">
        <v>2039.94</v>
      </c>
      <c r="AD181" s="6">
        <v>4528.21</v>
      </c>
    </row>
    <row r="182" spans="23:30" x14ac:dyDescent="0.25">
      <c r="W182" s="22"/>
      <c r="X182" s="9" t="s">
        <v>104</v>
      </c>
      <c r="Y182" s="15"/>
      <c r="Z182" s="10">
        <v>88176</v>
      </c>
      <c r="AA182" s="10">
        <v>20652</v>
      </c>
      <c r="AB182" s="10"/>
      <c r="AC182" s="10"/>
      <c r="AD182" s="6">
        <v>108828</v>
      </c>
    </row>
    <row r="183" spans="23:30" x14ac:dyDescent="0.25">
      <c r="W183" s="22"/>
      <c r="X183" s="9" t="s">
        <v>1298</v>
      </c>
      <c r="Y183" s="15"/>
      <c r="Z183" s="10"/>
      <c r="AA183" s="10"/>
      <c r="AB183" s="10">
        <v>287.52999999999997</v>
      </c>
      <c r="AC183" s="10"/>
      <c r="AD183" s="6">
        <v>287.52999999999997</v>
      </c>
    </row>
    <row r="184" spans="23:30" x14ac:dyDescent="0.25">
      <c r="W184" s="22"/>
      <c r="X184" s="9" t="s">
        <v>882</v>
      </c>
      <c r="Y184" s="15"/>
      <c r="Z184" s="10"/>
      <c r="AA184" s="10"/>
      <c r="AB184" s="10"/>
      <c r="AC184" s="10">
        <v>5050</v>
      </c>
      <c r="AD184" s="6">
        <v>5050</v>
      </c>
    </row>
    <row r="185" spans="23:30" x14ac:dyDescent="0.25">
      <c r="W185" s="22"/>
      <c r="X185" s="9" t="s">
        <v>837</v>
      </c>
      <c r="Y185" s="15">
        <v>623.61</v>
      </c>
      <c r="Z185" s="10">
        <v>602</v>
      </c>
      <c r="AA185" s="10"/>
      <c r="AB185" s="10"/>
      <c r="AC185" s="10"/>
      <c r="AD185" s="6">
        <v>1225.6099999999999</v>
      </c>
    </row>
    <row r="186" spans="23:30" x14ac:dyDescent="0.25">
      <c r="W186" s="22"/>
      <c r="X186" s="9" t="s">
        <v>947</v>
      </c>
      <c r="Y186" s="15">
        <v>268.14</v>
      </c>
      <c r="Z186" s="10">
        <v>224.08</v>
      </c>
      <c r="AA186" s="10">
        <v>401.8</v>
      </c>
      <c r="AB186" s="10">
        <v>472.47</v>
      </c>
      <c r="AC186" s="10">
        <v>260.94</v>
      </c>
      <c r="AD186" s="6">
        <v>1627.43</v>
      </c>
    </row>
    <row r="187" spans="23:30" x14ac:dyDescent="0.25">
      <c r="W187" s="22"/>
      <c r="X187" s="9" t="s">
        <v>901</v>
      </c>
      <c r="Y187" s="15">
        <v>144.24</v>
      </c>
      <c r="Z187" s="10">
        <v>778.5</v>
      </c>
      <c r="AA187" s="10"/>
      <c r="AB187" s="10"/>
      <c r="AC187" s="10">
        <v>30</v>
      </c>
      <c r="AD187" s="6">
        <v>952.74</v>
      </c>
    </row>
    <row r="188" spans="23:30" x14ac:dyDescent="0.25">
      <c r="W188" s="22"/>
      <c r="X188" s="9" t="s">
        <v>928</v>
      </c>
      <c r="Y188" s="15">
        <v>318.06</v>
      </c>
      <c r="Z188" s="10"/>
      <c r="AA188" s="10">
        <v>497.18</v>
      </c>
      <c r="AB188" s="10">
        <v>262.10000000000002</v>
      </c>
      <c r="AC188" s="10">
        <v>444.6</v>
      </c>
      <c r="AD188" s="6">
        <v>1521.94</v>
      </c>
    </row>
    <row r="189" spans="23:30" x14ac:dyDescent="0.25">
      <c r="W189" s="22"/>
      <c r="X189" s="9" t="s">
        <v>922</v>
      </c>
      <c r="Y189" s="15">
        <v>318.76</v>
      </c>
      <c r="Z189" s="10">
        <v>361.23</v>
      </c>
      <c r="AA189" s="10">
        <v>333.77</v>
      </c>
      <c r="AB189" s="10">
        <v>243.3</v>
      </c>
      <c r="AC189" s="10">
        <v>2507.6</v>
      </c>
      <c r="AD189" s="6">
        <v>3764.66</v>
      </c>
    </row>
    <row r="190" spans="23:30" x14ac:dyDescent="0.25">
      <c r="W190" s="22"/>
      <c r="X190" s="9" t="s">
        <v>1050</v>
      </c>
      <c r="Y190" s="15">
        <v>66.06</v>
      </c>
      <c r="Z190" s="10">
        <v>166.29</v>
      </c>
      <c r="AA190" s="10"/>
      <c r="AB190" s="10">
        <v>585.97</v>
      </c>
      <c r="AC190" s="10">
        <v>251.24</v>
      </c>
      <c r="AD190" s="6">
        <v>1069.56</v>
      </c>
    </row>
    <row r="191" spans="23:30" x14ac:dyDescent="0.25">
      <c r="W191" s="22"/>
      <c r="X191" s="9" t="s">
        <v>918</v>
      </c>
      <c r="Y191" s="15">
        <v>330.69</v>
      </c>
      <c r="Z191" s="10">
        <v>224.08</v>
      </c>
      <c r="AA191" s="10">
        <v>297.25</v>
      </c>
      <c r="AB191" s="10">
        <v>484.11</v>
      </c>
      <c r="AC191" s="10"/>
      <c r="AD191" s="6">
        <v>1336.13</v>
      </c>
    </row>
    <row r="192" spans="23:30" x14ac:dyDescent="0.25">
      <c r="W192" s="22"/>
      <c r="X192" s="9" t="s">
        <v>428</v>
      </c>
      <c r="Y192" s="15"/>
      <c r="Z192" s="10">
        <v>2185.7600000000002</v>
      </c>
      <c r="AA192" s="10">
        <v>22967</v>
      </c>
      <c r="AB192" s="10"/>
      <c r="AC192" s="10"/>
      <c r="AD192" s="6">
        <v>25152.76</v>
      </c>
    </row>
    <row r="193" spans="23:30" x14ac:dyDescent="0.25">
      <c r="W193" s="22"/>
      <c r="X193" s="9" t="s">
        <v>235</v>
      </c>
      <c r="Y193" s="15">
        <v>24103.68</v>
      </c>
      <c r="Z193" s="10">
        <v>15295</v>
      </c>
      <c r="AA193" s="10">
        <v>1480</v>
      </c>
      <c r="AB193" s="10">
        <v>45735</v>
      </c>
      <c r="AC193" s="10">
        <v>19940</v>
      </c>
      <c r="AD193" s="6">
        <v>106553.68</v>
      </c>
    </row>
    <row r="194" spans="23:30" x14ac:dyDescent="0.25">
      <c r="W194" s="22"/>
      <c r="X194" s="9" t="s">
        <v>864</v>
      </c>
      <c r="Y194" s="15">
        <v>582.99</v>
      </c>
      <c r="Z194" s="10">
        <v>224.08</v>
      </c>
      <c r="AA194" s="10">
        <v>318.14999999999998</v>
      </c>
      <c r="AB194" s="10">
        <v>240.87</v>
      </c>
      <c r="AC194" s="10">
        <v>125.33</v>
      </c>
      <c r="AD194" s="6">
        <v>1491.42</v>
      </c>
    </row>
    <row r="195" spans="23:30" x14ac:dyDescent="0.25">
      <c r="W195" s="22"/>
      <c r="X195" s="9" t="s">
        <v>1178</v>
      </c>
      <c r="Y195" s="15"/>
      <c r="Z195" s="10">
        <v>34.549999999999997</v>
      </c>
      <c r="AA195" s="10"/>
      <c r="AB195" s="10"/>
      <c r="AC195" s="10"/>
      <c r="AD195" s="6">
        <v>34.549999999999997</v>
      </c>
    </row>
    <row r="196" spans="23:30" x14ac:dyDescent="0.25">
      <c r="W196" s="22"/>
      <c r="X196" s="9" t="s">
        <v>540</v>
      </c>
      <c r="Y196" s="15">
        <v>4865.8100000000004</v>
      </c>
      <c r="Z196" s="10"/>
      <c r="AA196" s="10">
        <v>7000</v>
      </c>
      <c r="AB196" s="10">
        <v>12948</v>
      </c>
      <c r="AC196" s="10">
        <v>11991.65</v>
      </c>
      <c r="AD196" s="6">
        <v>36805.46</v>
      </c>
    </row>
    <row r="197" spans="23:30" x14ac:dyDescent="0.25">
      <c r="W197" s="22"/>
      <c r="X197" s="9" t="s">
        <v>1030</v>
      </c>
      <c r="Y197" s="15"/>
      <c r="Z197" s="10">
        <v>298.98</v>
      </c>
      <c r="AA197" s="10"/>
      <c r="AB197" s="10"/>
      <c r="AC197" s="10"/>
      <c r="AD197" s="6">
        <v>298.98</v>
      </c>
    </row>
    <row r="198" spans="23:30" x14ac:dyDescent="0.25">
      <c r="W198" s="22"/>
      <c r="X198" s="9" t="s">
        <v>1001</v>
      </c>
      <c r="Y198" s="15">
        <v>218.19</v>
      </c>
      <c r="Z198" s="10">
        <v>252.87</v>
      </c>
      <c r="AA198" s="10"/>
      <c r="AB198" s="10">
        <v>1326.3</v>
      </c>
      <c r="AC198" s="10">
        <v>511.8</v>
      </c>
      <c r="AD198" s="6">
        <v>2309.16</v>
      </c>
    </row>
    <row r="199" spans="23:30" x14ac:dyDescent="0.25">
      <c r="W199" s="22"/>
      <c r="X199" s="9" t="s">
        <v>447</v>
      </c>
      <c r="Y199" s="15">
        <v>10597</v>
      </c>
      <c r="Z199" s="10">
        <v>8220</v>
      </c>
      <c r="AA199" s="10">
        <v>7600</v>
      </c>
      <c r="AB199" s="10"/>
      <c r="AC199" s="10"/>
      <c r="AD199" s="6">
        <v>26417</v>
      </c>
    </row>
    <row r="200" spans="23:30" x14ac:dyDescent="0.25">
      <c r="W200" s="22"/>
      <c r="X200" s="9" t="s">
        <v>869</v>
      </c>
      <c r="Y200" s="15">
        <v>573.15</v>
      </c>
      <c r="Z200" s="10">
        <v>466.64</v>
      </c>
      <c r="AA200" s="10">
        <v>512.04999999999995</v>
      </c>
      <c r="AB200" s="10">
        <v>524.22</v>
      </c>
      <c r="AC200" s="10">
        <v>762.09</v>
      </c>
      <c r="AD200" s="6">
        <v>2838.15</v>
      </c>
    </row>
    <row r="201" spans="23:30" x14ac:dyDescent="0.25">
      <c r="W201" s="22"/>
      <c r="X201" s="9" t="s">
        <v>756</v>
      </c>
      <c r="Y201" s="15"/>
      <c r="Z201" s="10"/>
      <c r="AA201" s="10">
        <v>9292.59</v>
      </c>
      <c r="AB201" s="10"/>
      <c r="AC201" s="10">
        <v>509.28</v>
      </c>
      <c r="AD201" s="6">
        <v>9801.8700000000008</v>
      </c>
    </row>
    <row r="202" spans="23:30" x14ac:dyDescent="0.25">
      <c r="W202" s="22"/>
      <c r="X202" s="9" t="s">
        <v>1060</v>
      </c>
      <c r="Y202" s="15">
        <v>51.96</v>
      </c>
      <c r="Z202" s="10"/>
      <c r="AA202" s="10"/>
      <c r="AB202" s="10"/>
      <c r="AC202" s="10"/>
      <c r="AD202" s="6">
        <v>51.96</v>
      </c>
    </row>
    <row r="203" spans="23:30" x14ac:dyDescent="0.25">
      <c r="W203" s="22"/>
      <c r="X203" s="9" t="s">
        <v>995</v>
      </c>
      <c r="Y203" s="15">
        <v>218.19</v>
      </c>
      <c r="Z203" s="10">
        <v>224.08</v>
      </c>
      <c r="AA203" s="10">
        <v>426.48</v>
      </c>
      <c r="AB203" s="10">
        <v>243.1</v>
      </c>
      <c r="AC203" s="10">
        <v>838.47</v>
      </c>
      <c r="AD203" s="6">
        <v>1950.32</v>
      </c>
    </row>
    <row r="204" spans="23:30" x14ac:dyDescent="0.25">
      <c r="W204" s="22"/>
      <c r="X204" s="9" t="s">
        <v>1253</v>
      </c>
      <c r="Y204" s="15"/>
      <c r="Z204" s="10"/>
      <c r="AA204" s="10"/>
      <c r="AB204" s="10">
        <v>360</v>
      </c>
      <c r="AC204" s="10"/>
      <c r="AD204" s="6">
        <v>360</v>
      </c>
    </row>
    <row r="205" spans="23:30" x14ac:dyDescent="0.25">
      <c r="W205" s="22"/>
      <c r="X205" s="9" t="s">
        <v>280</v>
      </c>
      <c r="Y205" s="15">
        <v>8270</v>
      </c>
      <c r="Z205" s="10">
        <v>33410.75</v>
      </c>
      <c r="AA205" s="10">
        <v>5510.64</v>
      </c>
      <c r="AB205" s="10">
        <v>13178.73</v>
      </c>
      <c r="AC205" s="10">
        <v>4903.49</v>
      </c>
      <c r="AD205" s="6">
        <v>65273.61</v>
      </c>
    </row>
    <row r="206" spans="23:30" x14ac:dyDescent="0.25">
      <c r="W206" s="22"/>
      <c r="X206" s="9" t="s">
        <v>1166</v>
      </c>
      <c r="Y206" s="15"/>
      <c r="Z206" s="10"/>
      <c r="AA206" s="10">
        <v>635.33000000000004</v>
      </c>
      <c r="AB206" s="10">
        <v>301.48</v>
      </c>
      <c r="AC206" s="10">
        <v>418.83</v>
      </c>
      <c r="AD206" s="6">
        <v>1355.64</v>
      </c>
    </row>
    <row r="207" spans="23:30" x14ac:dyDescent="0.25">
      <c r="W207" s="22"/>
      <c r="X207" s="9" t="s">
        <v>950</v>
      </c>
      <c r="Y207" s="15">
        <v>263.16000000000003</v>
      </c>
      <c r="Z207" s="10">
        <v>225.43</v>
      </c>
      <c r="AA207" s="10">
        <v>360.39</v>
      </c>
      <c r="AB207" s="10">
        <v>700.05</v>
      </c>
      <c r="AC207" s="10">
        <v>951.09</v>
      </c>
      <c r="AD207" s="6">
        <v>2500.12</v>
      </c>
    </row>
    <row r="208" spans="23:30" x14ac:dyDescent="0.25">
      <c r="W208" s="22"/>
      <c r="X208" s="9" t="s">
        <v>126</v>
      </c>
      <c r="Y208" s="15">
        <v>68915.62</v>
      </c>
      <c r="Z208" s="10"/>
      <c r="AA208" s="10">
        <v>14839.54</v>
      </c>
      <c r="AB208" s="10">
        <v>17091.25</v>
      </c>
      <c r="AC208" s="10">
        <v>58136.44</v>
      </c>
      <c r="AD208" s="6">
        <v>158982.85</v>
      </c>
    </row>
    <row r="209" spans="23:30" x14ac:dyDescent="0.25">
      <c r="W209" s="22"/>
      <c r="X209" s="9" t="s">
        <v>473</v>
      </c>
      <c r="Y209" s="15">
        <v>9012</v>
      </c>
      <c r="Z209" s="10"/>
      <c r="AA209" s="10">
        <v>1739.17</v>
      </c>
      <c r="AB209" s="10">
        <v>678.61</v>
      </c>
      <c r="AC209" s="10">
        <v>334.2</v>
      </c>
      <c r="AD209" s="6">
        <v>11763.98</v>
      </c>
    </row>
    <row r="210" spans="23:30" x14ac:dyDescent="0.25">
      <c r="W210" s="22"/>
      <c r="X210" s="9" t="s">
        <v>948</v>
      </c>
      <c r="Y210" s="15"/>
      <c r="Z210" s="10">
        <v>578.16999999999996</v>
      </c>
      <c r="AA210" s="10"/>
      <c r="AB210" s="10">
        <v>1455.19</v>
      </c>
      <c r="AC210" s="10">
        <v>970.57</v>
      </c>
      <c r="AD210" s="6">
        <v>3003.93</v>
      </c>
    </row>
    <row r="211" spans="23:30" x14ac:dyDescent="0.25">
      <c r="W211" s="22"/>
      <c r="X211" s="9" t="s">
        <v>625</v>
      </c>
      <c r="Y211" s="15">
        <v>5870</v>
      </c>
      <c r="Z211" s="10">
        <v>7154</v>
      </c>
      <c r="AA211" s="10"/>
      <c r="AB211" s="10"/>
      <c r="AC211" s="10">
        <v>4750</v>
      </c>
      <c r="AD211" s="6">
        <v>17774</v>
      </c>
    </row>
    <row r="212" spans="23:30" x14ac:dyDescent="0.25">
      <c r="W212" s="22"/>
      <c r="X212" s="9" t="s">
        <v>1038</v>
      </c>
      <c r="Y212" s="15">
        <v>105.18</v>
      </c>
      <c r="Z212" s="10"/>
      <c r="AA212" s="10">
        <v>727.86</v>
      </c>
      <c r="AB212" s="10"/>
      <c r="AC212" s="10"/>
      <c r="AD212" s="6">
        <v>833.04</v>
      </c>
    </row>
    <row r="213" spans="23:30" x14ac:dyDescent="0.25">
      <c r="W213" s="22"/>
      <c r="X213" s="9" t="s">
        <v>389</v>
      </c>
      <c r="Y213" s="15">
        <v>13354.56</v>
      </c>
      <c r="Z213" s="10"/>
      <c r="AA213" s="10"/>
      <c r="AB213" s="10"/>
      <c r="AC213" s="10"/>
      <c r="AD213" s="6">
        <v>13354.56</v>
      </c>
    </row>
    <row r="214" spans="23:30" x14ac:dyDescent="0.25">
      <c r="W214" s="22"/>
      <c r="X214" s="9" t="s">
        <v>659</v>
      </c>
      <c r="Y214" s="15"/>
      <c r="Z214" s="10">
        <v>6079</v>
      </c>
      <c r="AA214" s="10">
        <v>280.64999999999998</v>
      </c>
      <c r="AB214" s="10">
        <v>8589.9500000000007</v>
      </c>
      <c r="AC214" s="10">
        <v>158.52000000000001</v>
      </c>
      <c r="AD214" s="6">
        <v>15108.12</v>
      </c>
    </row>
    <row r="215" spans="23:30" x14ac:dyDescent="0.25">
      <c r="W215" s="22"/>
      <c r="X215" s="9" t="s">
        <v>1048</v>
      </c>
      <c r="Y215" s="15">
        <v>72.12</v>
      </c>
      <c r="Z215" s="10"/>
      <c r="AA215" s="10">
        <v>240.31</v>
      </c>
      <c r="AB215" s="10">
        <v>615.49</v>
      </c>
      <c r="AC215" s="10"/>
      <c r="AD215" s="6">
        <v>927.92</v>
      </c>
    </row>
    <row r="216" spans="23:30" x14ac:dyDescent="0.25">
      <c r="W216" s="22"/>
      <c r="X216" s="9" t="s">
        <v>544</v>
      </c>
      <c r="Y216" s="15">
        <v>805</v>
      </c>
      <c r="Z216" s="10">
        <v>12600</v>
      </c>
      <c r="AA216" s="10">
        <v>7410</v>
      </c>
      <c r="AB216" s="10">
        <v>264</v>
      </c>
      <c r="AC216" s="10"/>
      <c r="AD216" s="6">
        <v>21079</v>
      </c>
    </row>
    <row r="217" spans="23:30" x14ac:dyDescent="0.25">
      <c r="W217" s="22"/>
      <c r="X217" s="9" t="s">
        <v>411</v>
      </c>
      <c r="Y217" s="15"/>
      <c r="Z217" s="10"/>
      <c r="AA217" s="10">
        <v>10608</v>
      </c>
      <c r="AB217" s="10">
        <v>20984.84</v>
      </c>
      <c r="AC217" s="10">
        <v>780</v>
      </c>
      <c r="AD217" s="6">
        <v>32372.84</v>
      </c>
    </row>
    <row r="218" spans="23:30" x14ac:dyDescent="0.25">
      <c r="W218" s="22"/>
      <c r="X218" s="9" t="s">
        <v>721</v>
      </c>
      <c r="Y218" s="15">
        <v>1997.4</v>
      </c>
      <c r="Z218" s="10"/>
      <c r="AA218" s="10"/>
      <c r="AB218" s="10"/>
      <c r="AC218" s="10"/>
      <c r="AD218" s="6">
        <v>1997.4</v>
      </c>
    </row>
    <row r="219" spans="23:30" x14ac:dyDescent="0.25">
      <c r="W219" s="22"/>
      <c r="X219" s="9" t="s">
        <v>143</v>
      </c>
      <c r="Y219" s="15">
        <v>31814</v>
      </c>
      <c r="Z219" s="10">
        <v>69704</v>
      </c>
      <c r="AA219" s="10">
        <v>8296</v>
      </c>
      <c r="AB219" s="10"/>
      <c r="AC219" s="10"/>
      <c r="AD219" s="6">
        <v>109814</v>
      </c>
    </row>
    <row r="220" spans="23:30" x14ac:dyDescent="0.25">
      <c r="W220" s="22"/>
      <c r="X220" s="9" t="s">
        <v>852</v>
      </c>
      <c r="Y220" s="15"/>
      <c r="Z220" s="10">
        <v>1400</v>
      </c>
      <c r="AA220" s="10"/>
      <c r="AB220" s="10"/>
      <c r="AC220" s="10"/>
      <c r="AD220" s="6">
        <v>1400</v>
      </c>
    </row>
    <row r="221" spans="23:30" x14ac:dyDescent="0.25">
      <c r="W221" s="22"/>
      <c r="X221" s="9" t="s">
        <v>206</v>
      </c>
      <c r="Y221" s="15">
        <v>8500</v>
      </c>
      <c r="Z221" s="10"/>
      <c r="AA221" s="10">
        <v>18000</v>
      </c>
      <c r="AB221" s="10"/>
      <c r="AC221" s="10">
        <v>56340</v>
      </c>
      <c r="AD221" s="6">
        <v>82840</v>
      </c>
    </row>
    <row r="222" spans="23:30" x14ac:dyDescent="0.25">
      <c r="W222" s="22"/>
      <c r="X222" s="9" t="s">
        <v>92</v>
      </c>
      <c r="Y222" s="15">
        <v>3000</v>
      </c>
      <c r="Z222" s="10">
        <v>99308.83</v>
      </c>
      <c r="AA222" s="10">
        <v>12793.45</v>
      </c>
      <c r="AB222" s="10">
        <v>306.39</v>
      </c>
      <c r="AC222" s="10">
        <v>3927.5</v>
      </c>
      <c r="AD222" s="6">
        <v>119336.17</v>
      </c>
    </row>
    <row r="223" spans="23:30" x14ac:dyDescent="0.25">
      <c r="W223" s="22"/>
      <c r="X223" s="9" t="s">
        <v>968</v>
      </c>
      <c r="Y223" s="15">
        <v>246.38</v>
      </c>
      <c r="Z223" s="10"/>
      <c r="AA223" s="10"/>
      <c r="AB223" s="10"/>
      <c r="AC223" s="10"/>
      <c r="AD223" s="6">
        <v>246.38</v>
      </c>
    </row>
    <row r="224" spans="23:30" x14ac:dyDescent="0.25">
      <c r="W224" s="22"/>
      <c r="X224" s="9" t="s">
        <v>803</v>
      </c>
      <c r="Y224" s="15">
        <v>698</v>
      </c>
      <c r="Z224" s="10"/>
      <c r="AA224" s="10"/>
      <c r="AB224" s="10"/>
      <c r="AC224" s="10"/>
      <c r="AD224" s="6">
        <v>698</v>
      </c>
    </row>
    <row r="225" spans="23:30" x14ac:dyDescent="0.25">
      <c r="W225" s="22"/>
      <c r="X225" s="9" t="s">
        <v>535</v>
      </c>
      <c r="Y225" s="15">
        <v>8364</v>
      </c>
      <c r="Z225" s="10"/>
      <c r="AA225" s="10">
        <v>364.27</v>
      </c>
      <c r="AB225" s="10">
        <v>313.35000000000002</v>
      </c>
      <c r="AC225" s="10"/>
      <c r="AD225" s="6">
        <v>9041.6200000000008</v>
      </c>
    </row>
    <row r="226" spans="23:30" x14ac:dyDescent="0.25">
      <c r="W226" s="22"/>
      <c r="X226" s="9" t="s">
        <v>180</v>
      </c>
      <c r="Y226" s="15">
        <v>14000</v>
      </c>
      <c r="Z226" s="10">
        <v>15075</v>
      </c>
      <c r="AA226" s="10">
        <v>28488</v>
      </c>
      <c r="AB226" s="10">
        <v>-80</v>
      </c>
      <c r="AC226" s="10">
        <v>63825</v>
      </c>
      <c r="AD226" s="6">
        <v>121308</v>
      </c>
    </row>
    <row r="227" spans="23:30" x14ac:dyDescent="0.25">
      <c r="W227" s="22"/>
      <c r="X227" s="9" t="s">
        <v>426</v>
      </c>
      <c r="Y227" s="15">
        <v>11407</v>
      </c>
      <c r="Z227" s="10"/>
      <c r="AA227" s="10"/>
      <c r="AB227" s="10"/>
      <c r="AC227" s="10"/>
      <c r="AD227" s="6">
        <v>11407</v>
      </c>
    </row>
    <row r="228" spans="23:30" x14ac:dyDescent="0.25">
      <c r="W228" s="22"/>
      <c r="X228" s="9" t="s">
        <v>652</v>
      </c>
      <c r="Y228" s="15">
        <v>5409.1</v>
      </c>
      <c r="Z228" s="10"/>
      <c r="AA228" s="10"/>
      <c r="AB228" s="10"/>
      <c r="AC228" s="10"/>
      <c r="AD228" s="6">
        <v>5409.1</v>
      </c>
    </row>
    <row r="229" spans="23:30" x14ac:dyDescent="0.25">
      <c r="W229" s="22"/>
      <c r="X229" s="9" t="s">
        <v>1006</v>
      </c>
      <c r="Y229" s="15">
        <v>197.7</v>
      </c>
      <c r="Z229" s="10"/>
      <c r="AA229" s="10"/>
      <c r="AB229" s="10"/>
      <c r="AC229" s="10"/>
      <c r="AD229" s="6">
        <v>197.7</v>
      </c>
    </row>
    <row r="230" spans="23:30" x14ac:dyDescent="0.25">
      <c r="W230" s="22"/>
      <c r="X230" s="9" t="s">
        <v>1019</v>
      </c>
      <c r="Y230" s="15">
        <v>157.08000000000001</v>
      </c>
      <c r="Z230" s="10"/>
      <c r="AA230" s="10"/>
      <c r="AB230" s="10"/>
      <c r="AC230" s="10">
        <v>385.76</v>
      </c>
      <c r="AD230" s="6">
        <v>542.84</v>
      </c>
    </row>
    <row r="231" spans="23:30" x14ac:dyDescent="0.25">
      <c r="W231" s="22"/>
      <c r="X231" s="9" t="s">
        <v>798</v>
      </c>
      <c r="Y231" s="15">
        <v>732.23</v>
      </c>
      <c r="Z231" s="10"/>
      <c r="AA231" s="10"/>
      <c r="AB231" s="10"/>
      <c r="AC231" s="10"/>
      <c r="AD231" s="6">
        <v>732.23</v>
      </c>
    </row>
    <row r="232" spans="23:30" x14ac:dyDescent="0.25">
      <c r="W232" s="22"/>
      <c r="X232" s="9" t="s">
        <v>579</v>
      </c>
      <c r="Y232" s="15">
        <v>6900</v>
      </c>
      <c r="Z232" s="10">
        <v>166.9</v>
      </c>
      <c r="AA232" s="10">
        <v>0</v>
      </c>
      <c r="AB232" s="10"/>
      <c r="AC232" s="10">
        <v>934.32</v>
      </c>
      <c r="AD232" s="6">
        <v>8001.22</v>
      </c>
    </row>
    <row r="233" spans="23:30" x14ac:dyDescent="0.25">
      <c r="W233" s="22"/>
      <c r="X233" s="9" t="s">
        <v>523</v>
      </c>
      <c r="Y233" s="15">
        <v>8540</v>
      </c>
      <c r="Z233" s="10"/>
      <c r="AA233" s="10">
        <v>585.45000000000005</v>
      </c>
      <c r="AB233" s="10">
        <v>2195.1999999999998</v>
      </c>
      <c r="AC233" s="10"/>
      <c r="AD233" s="6">
        <v>11320.65</v>
      </c>
    </row>
    <row r="234" spans="23:30" x14ac:dyDescent="0.25">
      <c r="W234" s="22"/>
      <c r="X234" s="9" t="s">
        <v>619</v>
      </c>
      <c r="Y234" s="15">
        <v>6000</v>
      </c>
      <c r="Z234" s="10"/>
      <c r="AA234" s="10"/>
      <c r="AB234" s="10"/>
      <c r="AC234" s="10"/>
      <c r="AD234" s="6">
        <v>6000</v>
      </c>
    </row>
    <row r="235" spans="23:30" x14ac:dyDescent="0.25">
      <c r="W235" s="22"/>
      <c r="X235" s="9" t="s">
        <v>1081</v>
      </c>
      <c r="Y235" s="15">
        <v>0</v>
      </c>
      <c r="Z235" s="10"/>
      <c r="AA235" s="10"/>
      <c r="AB235" s="10"/>
      <c r="AC235" s="10"/>
      <c r="AD235" s="6">
        <v>0</v>
      </c>
    </row>
    <row r="236" spans="23:30" x14ac:dyDescent="0.25">
      <c r="W236" s="22"/>
      <c r="X236" s="9" t="s">
        <v>202</v>
      </c>
      <c r="Y236" s="15">
        <v>39156</v>
      </c>
      <c r="Z236" s="10"/>
      <c r="AA236" s="10"/>
      <c r="AB236" s="10"/>
      <c r="AC236" s="10"/>
      <c r="AD236" s="6">
        <v>39156</v>
      </c>
    </row>
    <row r="237" spans="23:30" x14ac:dyDescent="0.25">
      <c r="W237" s="22"/>
      <c r="X237" s="9" t="s">
        <v>657</v>
      </c>
      <c r="Y237" s="15">
        <v>5162</v>
      </c>
      <c r="Z237" s="10">
        <v>146.22</v>
      </c>
      <c r="AA237" s="10"/>
      <c r="AB237" s="10"/>
      <c r="AC237" s="10"/>
      <c r="AD237" s="6">
        <v>5308.22</v>
      </c>
    </row>
    <row r="238" spans="23:30" x14ac:dyDescent="0.25">
      <c r="W238" s="22"/>
      <c r="X238" s="9" t="s">
        <v>378</v>
      </c>
      <c r="Y238" s="15">
        <v>13960</v>
      </c>
      <c r="Z238" s="10">
        <v>10400</v>
      </c>
      <c r="AA238" s="10"/>
      <c r="AB238" s="10"/>
      <c r="AC238" s="10"/>
      <c r="AD238" s="6">
        <v>24360</v>
      </c>
    </row>
    <row r="239" spans="23:30" x14ac:dyDescent="0.25">
      <c r="W239" s="22"/>
      <c r="X239" s="9" t="s">
        <v>110</v>
      </c>
      <c r="Y239" s="15">
        <v>82880</v>
      </c>
      <c r="Z239" s="10"/>
      <c r="AA239" s="10">
        <v>37000</v>
      </c>
      <c r="AB239" s="10"/>
      <c r="AC239" s="10"/>
      <c r="AD239" s="6">
        <v>119880</v>
      </c>
    </row>
    <row r="240" spans="23:30" x14ac:dyDescent="0.25">
      <c r="W240" s="22"/>
      <c r="X240" s="9" t="s">
        <v>697</v>
      </c>
      <c r="Y240" s="15">
        <v>3546</v>
      </c>
      <c r="Z240" s="10"/>
      <c r="AA240" s="10"/>
      <c r="AB240" s="10"/>
      <c r="AC240" s="10"/>
      <c r="AD240" s="6">
        <v>3546</v>
      </c>
    </row>
    <row r="241" spans="23:30" x14ac:dyDescent="0.25">
      <c r="W241" s="22"/>
      <c r="X241" s="9" t="s">
        <v>770</v>
      </c>
      <c r="Y241" s="15">
        <v>1000</v>
      </c>
      <c r="Z241" s="10"/>
      <c r="AA241" s="10"/>
      <c r="AB241" s="10"/>
      <c r="AC241" s="10"/>
      <c r="AD241" s="6">
        <v>1000</v>
      </c>
    </row>
    <row r="242" spans="23:30" x14ac:dyDescent="0.25">
      <c r="W242" s="22"/>
      <c r="X242" s="9" t="s">
        <v>972</v>
      </c>
      <c r="Y242" s="15">
        <v>237</v>
      </c>
      <c r="Z242" s="10"/>
      <c r="AA242" s="10"/>
      <c r="AB242" s="10"/>
      <c r="AC242" s="10"/>
      <c r="AD242" s="6">
        <v>237</v>
      </c>
    </row>
    <row r="243" spans="23:30" x14ac:dyDescent="0.25">
      <c r="W243" s="22"/>
      <c r="X243" s="9" t="s">
        <v>415</v>
      </c>
      <c r="Y243" s="15">
        <v>11766</v>
      </c>
      <c r="Z243" s="10"/>
      <c r="AA243" s="10">
        <v>80</v>
      </c>
      <c r="AB243" s="10">
        <v>385.05</v>
      </c>
      <c r="AC243" s="10"/>
      <c r="AD243" s="6">
        <v>12231.05</v>
      </c>
    </row>
    <row r="244" spans="23:30" x14ac:dyDescent="0.25">
      <c r="W244" s="22"/>
      <c r="X244" s="9" t="s">
        <v>1338</v>
      </c>
      <c r="Y244" s="15"/>
      <c r="Z244" s="10"/>
      <c r="AA244" s="10"/>
      <c r="AB244" s="10">
        <v>198.52</v>
      </c>
      <c r="AC244" s="10"/>
      <c r="AD244" s="6">
        <v>198.52</v>
      </c>
    </row>
    <row r="245" spans="23:30" x14ac:dyDescent="0.25">
      <c r="W245" s="22"/>
      <c r="X245" s="9" t="s">
        <v>290</v>
      </c>
      <c r="Y245" s="15">
        <v>23500</v>
      </c>
      <c r="Z245" s="10"/>
      <c r="AA245" s="10"/>
      <c r="AB245" s="10"/>
      <c r="AC245" s="10"/>
      <c r="AD245" s="6">
        <v>23500</v>
      </c>
    </row>
    <row r="246" spans="23:30" x14ac:dyDescent="0.25">
      <c r="W246" s="22"/>
      <c r="X246" s="9" t="s">
        <v>349</v>
      </c>
      <c r="Y246" s="15">
        <v>16240</v>
      </c>
      <c r="Z246" s="10"/>
      <c r="AA246" s="10">
        <v>450</v>
      </c>
      <c r="AB246" s="10">
        <v>12650</v>
      </c>
      <c r="AC246" s="10"/>
      <c r="AD246" s="6">
        <v>29340</v>
      </c>
    </row>
    <row r="247" spans="23:30" x14ac:dyDescent="0.25">
      <c r="W247" s="22"/>
      <c r="X247" s="9" t="s">
        <v>1191</v>
      </c>
      <c r="Y247" s="15"/>
      <c r="Z247" s="10">
        <v>-700</v>
      </c>
      <c r="AA247" s="10"/>
      <c r="AB247" s="10"/>
      <c r="AC247" s="10"/>
      <c r="AD247" s="6">
        <v>-700</v>
      </c>
    </row>
    <row r="248" spans="23:30" x14ac:dyDescent="0.25">
      <c r="W248" s="22"/>
      <c r="X248" s="9" t="s">
        <v>322</v>
      </c>
      <c r="Y248" s="15"/>
      <c r="Z248" s="10">
        <v>1391.5</v>
      </c>
      <c r="AA248" s="10"/>
      <c r="AB248" s="10">
        <v>27224.11</v>
      </c>
      <c r="AC248" s="10"/>
      <c r="AD248" s="6">
        <v>28615.61</v>
      </c>
    </row>
    <row r="249" spans="23:30" x14ac:dyDescent="0.25">
      <c r="W249" s="22"/>
      <c r="X249" s="9" t="s">
        <v>1014</v>
      </c>
      <c r="Y249" s="15"/>
      <c r="Z249" s="10">
        <v>335</v>
      </c>
      <c r="AA249" s="10">
        <v>397.65</v>
      </c>
      <c r="AB249" s="10">
        <v>360</v>
      </c>
      <c r="AC249" s="10">
        <v>370</v>
      </c>
      <c r="AD249" s="6">
        <v>1462.65</v>
      </c>
    </row>
    <row r="250" spans="23:30" x14ac:dyDescent="0.25">
      <c r="W250" s="22"/>
      <c r="X250" s="9" t="s">
        <v>717</v>
      </c>
      <c r="Y250" s="15"/>
      <c r="Z250" s="10">
        <v>5400</v>
      </c>
      <c r="AA250" s="10"/>
      <c r="AB250" s="10"/>
      <c r="AC250" s="10"/>
      <c r="AD250" s="6">
        <v>5400</v>
      </c>
    </row>
    <row r="251" spans="23:30" x14ac:dyDescent="0.25">
      <c r="W251" s="22"/>
      <c r="X251" s="9" t="s">
        <v>702</v>
      </c>
      <c r="Y251" s="15"/>
      <c r="Z251" s="10">
        <v>6115</v>
      </c>
      <c r="AA251" s="10"/>
      <c r="AB251" s="10"/>
      <c r="AC251" s="10"/>
      <c r="AD251" s="6">
        <v>6115</v>
      </c>
    </row>
    <row r="252" spans="23:30" x14ac:dyDescent="0.25">
      <c r="W252" s="22"/>
      <c r="X252" s="9" t="s">
        <v>174</v>
      </c>
      <c r="Y252" s="15"/>
      <c r="Z252" s="10">
        <v>14501.46</v>
      </c>
      <c r="AA252" s="10">
        <v>62500</v>
      </c>
      <c r="AB252" s="10"/>
      <c r="AC252" s="10"/>
      <c r="AD252" s="6">
        <v>77001.460000000006</v>
      </c>
    </row>
    <row r="253" spans="23:30" x14ac:dyDescent="0.25">
      <c r="W253" s="22"/>
      <c r="X253" s="9" t="s">
        <v>897</v>
      </c>
      <c r="Y253" s="15"/>
      <c r="Z253" s="10">
        <v>790</v>
      </c>
      <c r="AA253" s="10"/>
      <c r="AB253" s="10"/>
      <c r="AC253" s="10"/>
      <c r="AD253" s="6">
        <v>790</v>
      </c>
    </row>
    <row r="254" spans="23:30" x14ac:dyDescent="0.25">
      <c r="W254" s="22"/>
      <c r="X254" s="9" t="s">
        <v>616</v>
      </c>
      <c r="Y254" s="15"/>
      <c r="Z254" s="10">
        <v>9450</v>
      </c>
      <c r="AA254" s="10"/>
      <c r="AB254" s="10"/>
      <c r="AC254" s="10"/>
      <c r="AD254" s="6">
        <v>9450</v>
      </c>
    </row>
    <row r="255" spans="23:30" x14ac:dyDescent="0.25">
      <c r="W255" s="22"/>
      <c r="X255" s="9" t="s">
        <v>1161</v>
      </c>
      <c r="Y255" s="15"/>
      <c r="Z255" s="10">
        <v>67.8</v>
      </c>
      <c r="AA255" s="10"/>
      <c r="AB255" s="10"/>
      <c r="AC255" s="10"/>
      <c r="AD255" s="6">
        <v>67.8</v>
      </c>
    </row>
    <row r="256" spans="23:30" x14ac:dyDescent="0.25">
      <c r="W256" s="22"/>
      <c r="X256" s="9" t="s">
        <v>530</v>
      </c>
      <c r="Y256" s="15"/>
      <c r="Z256" s="10">
        <v>12807</v>
      </c>
      <c r="AA256" s="10"/>
      <c r="AB256" s="10"/>
      <c r="AC256" s="10"/>
      <c r="AD256" s="6">
        <v>12807</v>
      </c>
    </row>
    <row r="257" spans="23:30" x14ac:dyDescent="0.25">
      <c r="W257" s="22"/>
      <c r="X257" s="9" t="s">
        <v>712</v>
      </c>
      <c r="Y257" s="15"/>
      <c r="Z257" s="10">
        <v>5775</v>
      </c>
      <c r="AA257" s="10"/>
      <c r="AB257" s="10"/>
      <c r="AC257" s="10"/>
      <c r="AD257" s="6">
        <v>5775</v>
      </c>
    </row>
    <row r="258" spans="23:30" x14ac:dyDescent="0.25">
      <c r="W258" s="22"/>
      <c r="X258" s="9" t="s">
        <v>1170</v>
      </c>
      <c r="Y258" s="15"/>
      <c r="Z258" s="10">
        <v>41.74</v>
      </c>
      <c r="AA258" s="10"/>
      <c r="AB258" s="10"/>
      <c r="AC258" s="10"/>
      <c r="AD258" s="6">
        <v>41.74</v>
      </c>
    </row>
    <row r="259" spans="23:30" x14ac:dyDescent="0.25">
      <c r="W259" s="22"/>
      <c r="X259" s="9" t="s">
        <v>1102</v>
      </c>
      <c r="Y259" s="15"/>
      <c r="Z259" s="10">
        <v>197.8</v>
      </c>
      <c r="AA259" s="10"/>
      <c r="AB259" s="10"/>
      <c r="AC259" s="10"/>
      <c r="AD259" s="6">
        <v>197.8</v>
      </c>
    </row>
    <row r="260" spans="23:30" x14ac:dyDescent="0.25">
      <c r="W260" s="22"/>
      <c r="X260" s="9" t="s">
        <v>876</v>
      </c>
      <c r="Y260" s="15"/>
      <c r="Z260" s="10">
        <v>1100</v>
      </c>
      <c r="AA260" s="10"/>
      <c r="AB260" s="10"/>
      <c r="AC260" s="10"/>
      <c r="AD260" s="6">
        <v>1100</v>
      </c>
    </row>
    <row r="261" spans="23:30" x14ac:dyDescent="0.25">
      <c r="W261" s="22"/>
      <c r="X261" s="9" t="s">
        <v>483</v>
      </c>
      <c r="Y261" s="15"/>
      <c r="Z261" s="10">
        <v>14850</v>
      </c>
      <c r="AA261" s="10"/>
      <c r="AB261" s="10"/>
      <c r="AC261" s="10"/>
      <c r="AD261" s="6">
        <v>14850</v>
      </c>
    </row>
    <row r="262" spans="23:30" x14ac:dyDescent="0.25">
      <c r="W262" s="22"/>
      <c r="X262" s="9" t="s">
        <v>663</v>
      </c>
      <c r="Y262" s="15"/>
      <c r="Z262" s="10">
        <v>7747.5</v>
      </c>
      <c r="AA262" s="10">
        <v>319.33999999999997</v>
      </c>
      <c r="AB262" s="10"/>
      <c r="AC262" s="10"/>
      <c r="AD262" s="6">
        <v>8066.84</v>
      </c>
    </row>
    <row r="263" spans="23:30" x14ac:dyDescent="0.25">
      <c r="W263" s="22"/>
      <c r="X263" s="9" t="s">
        <v>1155</v>
      </c>
      <c r="Y263" s="15"/>
      <c r="Z263" s="10">
        <v>82.5</v>
      </c>
      <c r="AA263" s="10"/>
      <c r="AB263" s="10"/>
      <c r="AC263" s="10"/>
      <c r="AD263" s="6">
        <v>82.5</v>
      </c>
    </row>
    <row r="264" spans="23:30" x14ac:dyDescent="0.25">
      <c r="W264" s="22"/>
      <c r="X264" s="9" t="s">
        <v>384</v>
      </c>
      <c r="Y264" s="15"/>
      <c r="Z264" s="10">
        <v>20395</v>
      </c>
      <c r="AA264" s="10">
        <v>23000</v>
      </c>
      <c r="AB264" s="10">
        <v>7980</v>
      </c>
      <c r="AC264" s="10"/>
      <c r="AD264" s="6">
        <v>51375</v>
      </c>
    </row>
    <row r="265" spans="23:30" x14ac:dyDescent="0.25">
      <c r="W265" s="22"/>
      <c r="X265" s="9" t="s">
        <v>1165</v>
      </c>
      <c r="Y265" s="15"/>
      <c r="Z265" s="10">
        <v>45</v>
      </c>
      <c r="AA265" s="10"/>
      <c r="AB265" s="10"/>
      <c r="AC265" s="10"/>
      <c r="AD265" s="6">
        <v>45</v>
      </c>
    </row>
    <row r="266" spans="23:30" x14ac:dyDescent="0.25">
      <c r="W266" s="22"/>
      <c r="X266" s="9" t="s">
        <v>794</v>
      </c>
      <c r="Y266" s="15"/>
      <c r="Z266" s="10">
        <v>3360</v>
      </c>
      <c r="AA266" s="10"/>
      <c r="AB266" s="10"/>
      <c r="AC266" s="10"/>
      <c r="AD266" s="6">
        <v>3360</v>
      </c>
    </row>
    <row r="267" spans="23:30" x14ac:dyDescent="0.25">
      <c r="W267" s="22"/>
      <c r="X267" s="9" t="s">
        <v>915</v>
      </c>
      <c r="Y267" s="15"/>
      <c r="Z267" s="10">
        <v>672.42</v>
      </c>
      <c r="AA267" s="10">
        <v>693.96</v>
      </c>
      <c r="AB267" s="10">
        <v>722.4</v>
      </c>
      <c r="AC267" s="10">
        <v>741.38</v>
      </c>
      <c r="AD267" s="6">
        <v>2830.16</v>
      </c>
    </row>
    <row r="268" spans="23:30" x14ac:dyDescent="0.25">
      <c r="W268" s="22"/>
      <c r="X268" s="9" t="s">
        <v>645</v>
      </c>
      <c r="Y268" s="15"/>
      <c r="Z268" s="10"/>
      <c r="AA268" s="10">
        <v>13500</v>
      </c>
      <c r="AB268" s="10"/>
      <c r="AC268" s="10"/>
      <c r="AD268" s="6">
        <v>13500</v>
      </c>
    </row>
    <row r="269" spans="23:30" x14ac:dyDescent="0.25">
      <c r="W269" s="22"/>
      <c r="X269" s="9" t="s">
        <v>379</v>
      </c>
      <c r="Y269" s="15"/>
      <c r="Z269" s="10">
        <v>20850</v>
      </c>
      <c r="AA269" s="10">
        <v>17650</v>
      </c>
      <c r="AB269" s="10">
        <v>5700</v>
      </c>
      <c r="AC269" s="10"/>
      <c r="AD269" s="6">
        <v>44200</v>
      </c>
    </row>
    <row r="270" spans="23:30" x14ac:dyDescent="0.25">
      <c r="W270" s="22"/>
      <c r="X270" s="9" t="s">
        <v>524</v>
      </c>
      <c r="Y270" s="15"/>
      <c r="Z270" s="10">
        <v>7110</v>
      </c>
      <c r="AA270" s="10">
        <v>1335</v>
      </c>
      <c r="AB270" s="10">
        <v>13510</v>
      </c>
      <c r="AC270" s="10"/>
      <c r="AD270" s="6">
        <v>21955</v>
      </c>
    </row>
    <row r="271" spans="23:30" x14ac:dyDescent="0.25">
      <c r="W271" s="22"/>
      <c r="X271" s="9" t="s">
        <v>782</v>
      </c>
      <c r="Y271" s="15"/>
      <c r="Z271" s="10">
        <v>3360</v>
      </c>
      <c r="AA271" s="10">
        <v>8625.2000000000007</v>
      </c>
      <c r="AB271" s="10"/>
      <c r="AC271" s="10"/>
      <c r="AD271" s="6">
        <v>11985.2</v>
      </c>
    </row>
    <row r="272" spans="23:30" x14ac:dyDescent="0.25">
      <c r="W272" s="22"/>
      <c r="X272" s="9" t="s">
        <v>732</v>
      </c>
      <c r="Y272" s="15"/>
      <c r="Z272" s="10">
        <v>5285</v>
      </c>
      <c r="AA272" s="10"/>
      <c r="AB272" s="10"/>
      <c r="AC272" s="10"/>
      <c r="AD272" s="6">
        <v>5285</v>
      </c>
    </row>
    <row r="273" spans="23:30" x14ac:dyDescent="0.25">
      <c r="W273" s="22"/>
      <c r="X273" s="9" t="s">
        <v>620</v>
      </c>
      <c r="Y273" s="15"/>
      <c r="Z273" s="10">
        <v>9000</v>
      </c>
      <c r="AA273" s="10"/>
      <c r="AB273" s="10"/>
      <c r="AC273" s="10"/>
      <c r="AD273" s="6">
        <v>9000</v>
      </c>
    </row>
    <row r="274" spans="23:30" x14ac:dyDescent="0.25">
      <c r="W274" s="22"/>
      <c r="X274" s="9" t="s">
        <v>1181</v>
      </c>
      <c r="Y274" s="15"/>
      <c r="Z274" s="10">
        <v>24.24</v>
      </c>
      <c r="AA274" s="10"/>
      <c r="AB274" s="10"/>
      <c r="AC274" s="10"/>
      <c r="AD274" s="6">
        <v>24.24</v>
      </c>
    </row>
    <row r="275" spans="23:30" x14ac:dyDescent="0.25">
      <c r="W275" s="22"/>
      <c r="X275" s="9" t="s">
        <v>1009</v>
      </c>
      <c r="Y275" s="15"/>
      <c r="Z275" s="10">
        <v>341.74</v>
      </c>
      <c r="AA275" s="10">
        <v>694.04</v>
      </c>
      <c r="AB275" s="10">
        <v>1027.3499999999999</v>
      </c>
      <c r="AC275" s="10">
        <v>725.5</v>
      </c>
      <c r="AD275" s="6">
        <v>2788.63</v>
      </c>
    </row>
    <row r="276" spans="23:30" x14ac:dyDescent="0.25">
      <c r="W276" s="22"/>
      <c r="X276" s="9" t="s">
        <v>97</v>
      </c>
      <c r="Y276" s="15"/>
      <c r="Z276" s="10"/>
      <c r="AA276" s="10">
        <v>94556.5</v>
      </c>
      <c r="AB276" s="10"/>
      <c r="AC276" s="10"/>
      <c r="AD276" s="6">
        <v>94556.5</v>
      </c>
    </row>
    <row r="277" spans="23:30" x14ac:dyDescent="0.25">
      <c r="W277" s="22"/>
      <c r="X277" s="9" t="s">
        <v>871</v>
      </c>
      <c r="Y277" s="15"/>
      <c r="Z277" s="10"/>
      <c r="AA277" s="10">
        <v>6720</v>
      </c>
      <c r="AB277" s="10"/>
      <c r="AC277" s="10"/>
      <c r="AD277" s="6">
        <v>6720</v>
      </c>
    </row>
    <row r="278" spans="23:30" x14ac:dyDescent="0.25">
      <c r="W278" s="22"/>
      <c r="X278" s="9" t="s">
        <v>640</v>
      </c>
      <c r="Y278" s="15"/>
      <c r="Z278" s="10"/>
      <c r="AA278" s="10">
        <v>13500</v>
      </c>
      <c r="AB278" s="10">
        <v>333.05</v>
      </c>
      <c r="AC278" s="10"/>
      <c r="AD278" s="6">
        <v>13833.05</v>
      </c>
    </row>
    <row r="279" spans="23:30" x14ac:dyDescent="0.25">
      <c r="W279" s="22"/>
      <c r="X279" s="9" t="s">
        <v>1076</v>
      </c>
      <c r="Y279" s="15"/>
      <c r="Z279" s="10"/>
      <c r="AA279" s="10">
        <v>1226.22</v>
      </c>
      <c r="AB279" s="10">
        <v>585</v>
      </c>
      <c r="AC279" s="10">
        <v>742.47</v>
      </c>
      <c r="AD279" s="6">
        <v>2553.69</v>
      </c>
    </row>
    <row r="280" spans="23:30" x14ac:dyDescent="0.25">
      <c r="W280" s="22"/>
      <c r="X280" s="9" t="s">
        <v>1072</v>
      </c>
      <c r="Y280" s="15"/>
      <c r="Z280" s="10"/>
      <c r="AA280" s="10">
        <v>296.3</v>
      </c>
      <c r="AB280" s="10">
        <v>987.78</v>
      </c>
      <c r="AC280" s="10"/>
      <c r="AD280" s="6">
        <v>1284.08</v>
      </c>
    </row>
    <row r="281" spans="23:30" x14ac:dyDescent="0.25">
      <c r="W281" s="22"/>
      <c r="X281" s="9" t="s">
        <v>144</v>
      </c>
      <c r="Y281" s="15"/>
      <c r="Z281" s="10"/>
      <c r="AA281" s="10">
        <v>69700</v>
      </c>
      <c r="AB281" s="10"/>
      <c r="AC281" s="10"/>
      <c r="AD281" s="6">
        <v>69700</v>
      </c>
    </row>
    <row r="282" spans="23:30" x14ac:dyDescent="0.25">
      <c r="W282" s="22"/>
      <c r="X282" s="9" t="s">
        <v>462</v>
      </c>
      <c r="Y282" s="15"/>
      <c r="Z282" s="10"/>
      <c r="AA282" s="10">
        <v>20925</v>
      </c>
      <c r="AB282" s="10">
        <v>15946.53</v>
      </c>
      <c r="AC282" s="10"/>
      <c r="AD282" s="6">
        <v>36871.53</v>
      </c>
    </row>
    <row r="283" spans="23:30" x14ac:dyDescent="0.25">
      <c r="W283" s="22"/>
      <c r="X283" s="9" t="s">
        <v>828</v>
      </c>
      <c r="Y283" s="15"/>
      <c r="Z283" s="10"/>
      <c r="AA283" s="10">
        <v>8000</v>
      </c>
      <c r="AB283" s="10"/>
      <c r="AC283" s="10"/>
      <c r="AD283" s="6">
        <v>8000</v>
      </c>
    </row>
    <row r="284" spans="23:30" x14ac:dyDescent="0.25">
      <c r="W284" s="22"/>
      <c r="X284" s="9" t="s">
        <v>359</v>
      </c>
      <c r="Y284" s="15"/>
      <c r="Z284" s="10"/>
      <c r="AA284" s="10">
        <v>27499.13</v>
      </c>
      <c r="AB284" s="10">
        <v>3018.3</v>
      </c>
      <c r="AC284" s="10">
        <v>1229.1099999999999</v>
      </c>
      <c r="AD284" s="6">
        <v>31746.54</v>
      </c>
    </row>
    <row r="285" spans="23:30" x14ac:dyDescent="0.25">
      <c r="W285" s="22"/>
      <c r="X285" s="9" t="s">
        <v>1104</v>
      </c>
      <c r="Y285" s="15"/>
      <c r="Z285" s="10"/>
      <c r="AA285" s="10"/>
      <c r="AB285" s="10">
        <v>872.1</v>
      </c>
      <c r="AC285" s="10"/>
      <c r="AD285" s="6">
        <v>872.1</v>
      </c>
    </row>
    <row r="286" spans="23:30" x14ac:dyDescent="0.25">
      <c r="W286" s="22"/>
      <c r="X286" s="9" t="s">
        <v>1278</v>
      </c>
      <c r="Y286" s="15"/>
      <c r="Z286" s="10"/>
      <c r="AA286" s="10">
        <v>252</v>
      </c>
      <c r="AB286" s="10"/>
      <c r="AC286" s="10"/>
      <c r="AD286" s="6">
        <v>252</v>
      </c>
    </row>
    <row r="287" spans="23:30" x14ac:dyDescent="0.25">
      <c r="W287" s="22"/>
      <c r="X287" s="9" t="s">
        <v>1289</v>
      </c>
      <c r="Y287" s="15"/>
      <c r="Z287" s="10"/>
      <c r="AA287" s="10">
        <v>218.75</v>
      </c>
      <c r="AB287" s="10"/>
      <c r="AC287" s="10"/>
      <c r="AD287" s="6">
        <v>218.75</v>
      </c>
    </row>
    <row r="288" spans="23:30" x14ac:dyDescent="0.25">
      <c r="W288" s="22"/>
      <c r="X288" s="9" t="s">
        <v>1274</v>
      </c>
      <c r="Y288" s="15"/>
      <c r="Z288" s="10"/>
      <c r="AA288" s="10">
        <v>253.41</v>
      </c>
      <c r="AB288" s="10"/>
      <c r="AC288" s="10"/>
      <c r="AD288" s="6">
        <v>253.41</v>
      </c>
    </row>
    <row r="289" spans="23:30" x14ac:dyDescent="0.25">
      <c r="W289" s="22"/>
      <c r="X289" s="9" t="s">
        <v>1203</v>
      </c>
      <c r="Y289" s="15"/>
      <c r="Z289" s="10"/>
      <c r="AA289" s="10">
        <v>505.3</v>
      </c>
      <c r="AB289" s="10"/>
      <c r="AC289" s="10"/>
      <c r="AD289" s="6">
        <v>505.3</v>
      </c>
    </row>
    <row r="290" spans="23:30" x14ac:dyDescent="0.25">
      <c r="W290" s="22"/>
      <c r="X290" s="9" t="s">
        <v>1192</v>
      </c>
      <c r="Y290" s="15"/>
      <c r="Z290" s="10"/>
      <c r="AA290" s="10">
        <v>540</v>
      </c>
      <c r="AB290" s="10"/>
      <c r="AC290" s="10"/>
      <c r="AD290" s="6">
        <v>540</v>
      </c>
    </row>
    <row r="291" spans="23:30" x14ac:dyDescent="0.25">
      <c r="W291" s="22"/>
      <c r="X291" s="9" t="s">
        <v>669</v>
      </c>
      <c r="Y291" s="15"/>
      <c r="Z291" s="10"/>
      <c r="AA291" s="10">
        <v>11975</v>
      </c>
      <c r="AB291" s="10"/>
      <c r="AC291" s="10"/>
      <c r="AD291" s="6">
        <v>11975</v>
      </c>
    </row>
    <row r="292" spans="23:30" x14ac:dyDescent="0.25">
      <c r="W292" s="22"/>
      <c r="X292" s="9" t="s">
        <v>1113</v>
      </c>
      <c r="Y292" s="15"/>
      <c r="Z292" s="10"/>
      <c r="AA292" s="10">
        <v>283.27</v>
      </c>
      <c r="AB292" s="10">
        <v>805.4</v>
      </c>
      <c r="AC292" s="10">
        <v>268</v>
      </c>
      <c r="AD292" s="6">
        <v>1356.67</v>
      </c>
    </row>
    <row r="293" spans="23:30" x14ac:dyDescent="0.25">
      <c r="W293" s="22"/>
      <c r="X293" s="9" t="s">
        <v>316</v>
      </c>
      <c r="Y293" s="15"/>
      <c r="Z293" s="10"/>
      <c r="AA293" s="10">
        <v>16079</v>
      </c>
      <c r="AB293" s="10">
        <v>27450</v>
      </c>
      <c r="AC293" s="10">
        <v>14270</v>
      </c>
      <c r="AD293" s="6">
        <v>57799</v>
      </c>
    </row>
    <row r="294" spans="23:30" x14ac:dyDescent="0.25">
      <c r="W294" s="22"/>
      <c r="X294" s="9" t="s">
        <v>892</v>
      </c>
      <c r="Y294" s="15"/>
      <c r="Z294" s="10"/>
      <c r="AA294" s="10">
        <v>5560</v>
      </c>
      <c r="AB294" s="10"/>
      <c r="AC294" s="10"/>
      <c r="AD294" s="6">
        <v>5560</v>
      </c>
    </row>
    <row r="295" spans="23:30" x14ac:dyDescent="0.25">
      <c r="W295" s="22"/>
      <c r="X295" s="9" t="s">
        <v>1021</v>
      </c>
      <c r="Y295" s="15"/>
      <c r="Z295" s="10"/>
      <c r="AA295" s="10">
        <v>1513</v>
      </c>
      <c r="AB295" s="10"/>
      <c r="AC295" s="10"/>
      <c r="AD295" s="6">
        <v>1513</v>
      </c>
    </row>
    <row r="296" spans="23:30" x14ac:dyDescent="0.25">
      <c r="W296" s="22"/>
      <c r="X296" s="9" t="s">
        <v>169</v>
      </c>
      <c r="Y296" s="15"/>
      <c r="Z296" s="10"/>
      <c r="AA296" s="10">
        <v>63364.75</v>
      </c>
      <c r="AB296" s="10"/>
      <c r="AC296" s="10"/>
      <c r="AD296" s="6">
        <v>63364.75</v>
      </c>
    </row>
    <row r="297" spans="23:30" x14ac:dyDescent="0.25">
      <c r="W297" s="22"/>
      <c r="X297" s="9" t="s">
        <v>1064</v>
      </c>
      <c r="Y297" s="15"/>
      <c r="Z297" s="10"/>
      <c r="AA297" s="10">
        <v>1251.52</v>
      </c>
      <c r="AB297" s="10"/>
      <c r="AC297" s="10"/>
      <c r="AD297" s="6">
        <v>1251.52</v>
      </c>
    </row>
    <row r="298" spans="23:30" x14ac:dyDescent="0.25">
      <c r="W298" s="22"/>
      <c r="X298" s="9" t="s">
        <v>1103</v>
      </c>
      <c r="Y298" s="15"/>
      <c r="Z298" s="10"/>
      <c r="AA298" s="10">
        <v>900</v>
      </c>
      <c r="AB298" s="10"/>
      <c r="AC298" s="10"/>
      <c r="AD298" s="6">
        <v>900</v>
      </c>
    </row>
    <row r="299" spans="23:30" x14ac:dyDescent="0.25">
      <c r="W299" s="22"/>
      <c r="X299" s="9" t="s">
        <v>744</v>
      </c>
      <c r="Y299" s="15"/>
      <c r="Z299" s="10"/>
      <c r="AA299" s="10">
        <v>9480</v>
      </c>
      <c r="AB299" s="10"/>
      <c r="AC299" s="10"/>
      <c r="AD299" s="6">
        <v>9480</v>
      </c>
    </row>
    <row r="300" spans="23:30" x14ac:dyDescent="0.25">
      <c r="W300" s="22"/>
      <c r="X300" s="9" t="s">
        <v>604</v>
      </c>
      <c r="Y300" s="15"/>
      <c r="Z300" s="10"/>
      <c r="AA300" s="10">
        <v>14650</v>
      </c>
      <c r="AB300" s="10"/>
      <c r="AC300" s="10"/>
      <c r="AD300" s="6">
        <v>14650</v>
      </c>
    </row>
    <row r="301" spans="23:30" x14ac:dyDescent="0.25">
      <c r="W301" s="22"/>
      <c r="X301" s="9" t="s">
        <v>816</v>
      </c>
      <c r="Y301" s="15"/>
      <c r="Z301" s="10"/>
      <c r="AA301" s="10">
        <v>1645</v>
      </c>
      <c r="AB301" s="10">
        <v>4448.53</v>
      </c>
      <c r="AC301" s="10"/>
      <c r="AD301" s="6">
        <v>6093.53</v>
      </c>
    </row>
    <row r="302" spans="23:30" x14ac:dyDescent="0.25">
      <c r="W302" s="22"/>
      <c r="X302" s="9" t="s">
        <v>1159</v>
      </c>
      <c r="Y302" s="15"/>
      <c r="Z302" s="10"/>
      <c r="AA302" s="10">
        <v>655</v>
      </c>
      <c r="AB302" s="10"/>
      <c r="AC302" s="10">
        <v>708.5</v>
      </c>
      <c r="AD302" s="6">
        <v>1363.5</v>
      </c>
    </row>
    <row r="303" spans="23:30" x14ac:dyDescent="0.25">
      <c r="W303" s="22"/>
      <c r="X303" s="9" t="s">
        <v>924</v>
      </c>
      <c r="Y303" s="15"/>
      <c r="Z303" s="10"/>
      <c r="AA303" s="10">
        <v>4462</v>
      </c>
      <c r="AB303" s="10"/>
      <c r="AC303" s="10"/>
      <c r="AD303" s="6">
        <v>4462</v>
      </c>
    </row>
    <row r="304" spans="23:30" x14ac:dyDescent="0.25">
      <c r="W304" s="22"/>
      <c r="X304" s="9" t="s">
        <v>277</v>
      </c>
      <c r="Y304" s="15"/>
      <c r="Z304" s="10"/>
      <c r="AA304" s="10">
        <v>19000</v>
      </c>
      <c r="AB304" s="10">
        <v>7079.4</v>
      </c>
      <c r="AC304" s="10">
        <v>42821.65</v>
      </c>
      <c r="AD304" s="6">
        <v>68901.05</v>
      </c>
    </row>
    <row r="305" spans="23:30" x14ac:dyDescent="0.25">
      <c r="W305" s="22"/>
      <c r="X305" s="9" t="s">
        <v>539</v>
      </c>
      <c r="Y305" s="15"/>
      <c r="Z305" s="10"/>
      <c r="AA305" s="10">
        <v>17260</v>
      </c>
      <c r="AB305" s="10"/>
      <c r="AC305" s="10"/>
      <c r="AD305" s="6">
        <v>17260</v>
      </c>
    </row>
    <row r="306" spans="23:30" x14ac:dyDescent="0.25">
      <c r="W306" s="22"/>
      <c r="X306" s="9" t="s">
        <v>1089</v>
      </c>
      <c r="Y306" s="15"/>
      <c r="Z306" s="10"/>
      <c r="AA306" s="10">
        <v>943.89</v>
      </c>
      <c r="AB306" s="10">
        <v>159.4</v>
      </c>
      <c r="AC306" s="10">
        <v>123.49</v>
      </c>
      <c r="AD306" s="6">
        <v>1226.78</v>
      </c>
    </row>
    <row r="307" spans="23:30" x14ac:dyDescent="0.25">
      <c r="W307" s="22"/>
      <c r="X307" s="9" t="s">
        <v>772</v>
      </c>
      <c r="Y307" s="15"/>
      <c r="Z307" s="10"/>
      <c r="AA307" s="10">
        <v>8850</v>
      </c>
      <c r="AB307" s="10">
        <v>110</v>
      </c>
      <c r="AC307" s="10">
        <v>264.60000000000002</v>
      </c>
      <c r="AD307" s="6">
        <v>9224.6</v>
      </c>
    </row>
    <row r="308" spans="23:30" x14ac:dyDescent="0.25">
      <c r="W308" s="22"/>
      <c r="X308" s="9" t="s">
        <v>978</v>
      </c>
      <c r="Y308" s="15"/>
      <c r="Z308" s="10"/>
      <c r="AA308" s="10">
        <v>1090</v>
      </c>
      <c r="AB308" s="10">
        <v>1550</v>
      </c>
      <c r="AC308" s="10"/>
      <c r="AD308" s="6">
        <v>2640</v>
      </c>
    </row>
    <row r="309" spans="23:30" x14ac:dyDescent="0.25">
      <c r="W309" s="22"/>
      <c r="X309" s="9" t="s">
        <v>751</v>
      </c>
      <c r="Y309" s="15"/>
      <c r="Z309" s="10"/>
      <c r="AA309" s="10">
        <v>5075</v>
      </c>
      <c r="AB309" s="10">
        <v>6050</v>
      </c>
      <c r="AC309" s="10">
        <v>298.88</v>
      </c>
      <c r="AD309" s="6">
        <v>11423.88</v>
      </c>
    </row>
    <row r="310" spans="23:30" x14ac:dyDescent="0.25">
      <c r="W310" s="22"/>
      <c r="X310" s="9" t="s">
        <v>438</v>
      </c>
      <c r="Y310" s="15"/>
      <c r="Z310" s="10"/>
      <c r="AA310" s="10">
        <v>22500</v>
      </c>
      <c r="AB310" s="10"/>
      <c r="AC310" s="10">
        <v>855.67</v>
      </c>
      <c r="AD310" s="6">
        <v>23355.67</v>
      </c>
    </row>
    <row r="311" spans="23:30" x14ac:dyDescent="0.25">
      <c r="W311" s="22"/>
      <c r="X311" s="9" t="s">
        <v>1130</v>
      </c>
      <c r="Y311" s="15"/>
      <c r="Z311" s="10"/>
      <c r="AA311" s="10">
        <v>618.41</v>
      </c>
      <c r="AB311" s="10">
        <v>754.08</v>
      </c>
      <c r="AC311" s="10"/>
      <c r="AD311" s="6">
        <v>1372.49</v>
      </c>
    </row>
    <row r="312" spans="23:30" x14ac:dyDescent="0.25">
      <c r="W312" s="22"/>
      <c r="X312" s="9" t="s">
        <v>1245</v>
      </c>
      <c r="Y312" s="15"/>
      <c r="Z312" s="10"/>
      <c r="AA312" s="10">
        <v>355.72</v>
      </c>
      <c r="AB312" s="10"/>
      <c r="AC312" s="10"/>
      <c r="AD312" s="6">
        <v>355.72</v>
      </c>
    </row>
    <row r="313" spans="23:30" x14ac:dyDescent="0.25">
      <c r="W313" s="22"/>
      <c r="X313" s="9" t="s">
        <v>791</v>
      </c>
      <c r="Y313" s="15"/>
      <c r="Z313" s="10"/>
      <c r="AA313" s="10">
        <v>2720</v>
      </c>
      <c r="AB313" s="10">
        <v>1013.53</v>
      </c>
      <c r="AC313" s="10">
        <v>8348.07</v>
      </c>
      <c r="AD313" s="6">
        <v>12081.6</v>
      </c>
    </row>
    <row r="314" spans="23:30" x14ac:dyDescent="0.25">
      <c r="W314" s="22"/>
      <c r="X314" s="9" t="s">
        <v>763</v>
      </c>
      <c r="Y314" s="15"/>
      <c r="Z314" s="10"/>
      <c r="AA314" s="10"/>
      <c r="AB314" s="10">
        <v>5888.05</v>
      </c>
      <c r="AC314" s="10"/>
      <c r="AD314" s="6">
        <v>5888.05</v>
      </c>
    </row>
    <row r="315" spans="23:30" x14ac:dyDescent="0.25">
      <c r="W315" s="22"/>
      <c r="X315" s="9" t="s">
        <v>1318</v>
      </c>
      <c r="Y315" s="15"/>
      <c r="Z315" s="10"/>
      <c r="AA315" s="10"/>
      <c r="AB315" s="10">
        <v>246.05</v>
      </c>
      <c r="AC315" s="10"/>
      <c r="AD315" s="6">
        <v>246.05</v>
      </c>
    </row>
    <row r="316" spans="23:30" x14ac:dyDescent="0.25">
      <c r="W316" s="22"/>
      <c r="X316" s="9" t="s">
        <v>457</v>
      </c>
      <c r="Y316" s="15"/>
      <c r="Z316" s="10"/>
      <c r="AA316" s="10"/>
      <c r="AB316" s="10">
        <v>13889.35</v>
      </c>
      <c r="AC316" s="10">
        <v>23567</v>
      </c>
      <c r="AD316" s="6">
        <v>37456.35</v>
      </c>
    </row>
    <row r="317" spans="23:30" x14ac:dyDescent="0.25">
      <c r="W317" s="22"/>
      <c r="X317" s="9" t="s">
        <v>1167</v>
      </c>
      <c r="Y317" s="15"/>
      <c r="Z317" s="10"/>
      <c r="AA317" s="10"/>
      <c r="AB317" s="10">
        <v>649.83000000000004</v>
      </c>
      <c r="AC317" s="10"/>
      <c r="AD317" s="6">
        <v>649.83000000000004</v>
      </c>
    </row>
    <row r="318" spans="23:30" x14ac:dyDescent="0.25">
      <c r="W318" s="22"/>
      <c r="X318" s="9" t="s">
        <v>773</v>
      </c>
      <c r="Y318" s="15"/>
      <c r="Z318" s="10"/>
      <c r="AA318" s="10"/>
      <c r="AB318" s="10">
        <v>5480</v>
      </c>
      <c r="AC318" s="10"/>
      <c r="AD318" s="6">
        <v>5480</v>
      </c>
    </row>
    <row r="319" spans="23:30" x14ac:dyDescent="0.25">
      <c r="W319" s="22"/>
      <c r="X319" s="9" t="s">
        <v>1109</v>
      </c>
      <c r="Y319" s="15"/>
      <c r="Z319" s="10"/>
      <c r="AA319" s="10"/>
      <c r="AB319" s="10">
        <v>840</v>
      </c>
      <c r="AC319" s="10"/>
      <c r="AD319" s="6">
        <v>840</v>
      </c>
    </row>
    <row r="320" spans="23:30" x14ac:dyDescent="0.25">
      <c r="W320" s="22"/>
      <c r="X320" s="9" t="s">
        <v>1010</v>
      </c>
      <c r="Y320" s="15"/>
      <c r="Z320" s="10"/>
      <c r="AA320" s="10"/>
      <c r="AB320" s="10">
        <v>1359.5</v>
      </c>
      <c r="AC320" s="10">
        <v>876.57</v>
      </c>
      <c r="AD320" s="6">
        <v>2236.0700000000002</v>
      </c>
    </row>
    <row r="321" spans="23:30" x14ac:dyDescent="0.25">
      <c r="W321" s="22"/>
      <c r="X321" s="9" t="s">
        <v>930</v>
      </c>
      <c r="Y321" s="15"/>
      <c r="Z321" s="10"/>
      <c r="AA321" s="10"/>
      <c r="AB321" s="10">
        <v>1866</v>
      </c>
      <c r="AC321" s="10">
        <v>1540</v>
      </c>
      <c r="AD321" s="6">
        <v>3406</v>
      </c>
    </row>
    <row r="322" spans="23:30" x14ac:dyDescent="0.25">
      <c r="W322" s="22"/>
      <c r="X322" s="9" t="s">
        <v>790</v>
      </c>
      <c r="Y322" s="15"/>
      <c r="Z322" s="10"/>
      <c r="AA322" s="10"/>
      <c r="AB322" s="10">
        <v>5265.23</v>
      </c>
      <c r="AC322" s="10">
        <v>6013.14</v>
      </c>
      <c r="AD322" s="6">
        <v>11278.37</v>
      </c>
    </row>
    <row r="323" spans="23:30" x14ac:dyDescent="0.25">
      <c r="W323" s="22"/>
      <c r="X323" s="9" t="s">
        <v>306</v>
      </c>
      <c r="Y323" s="15"/>
      <c r="Z323" s="10"/>
      <c r="AA323" s="10"/>
      <c r="AB323" s="10">
        <v>29300</v>
      </c>
      <c r="AC323" s="10">
        <v>655.58</v>
      </c>
      <c r="AD323" s="6">
        <v>29955.58</v>
      </c>
    </row>
    <row r="324" spans="23:30" x14ac:dyDescent="0.25">
      <c r="W324" s="22"/>
      <c r="X324" s="9" t="s">
        <v>804</v>
      </c>
      <c r="Y324" s="15"/>
      <c r="Z324" s="10"/>
      <c r="AA324" s="10"/>
      <c r="AB324" s="10">
        <v>4741.38</v>
      </c>
      <c r="AC324" s="10"/>
      <c r="AD324" s="6">
        <v>4741.38</v>
      </c>
    </row>
    <row r="325" spans="23:30" x14ac:dyDescent="0.25">
      <c r="W325" s="22"/>
      <c r="X325" s="9" t="s">
        <v>1373</v>
      </c>
      <c r="Y325" s="15"/>
      <c r="Z325" s="10"/>
      <c r="AA325" s="10"/>
      <c r="AB325" s="10">
        <v>19.149999999999999</v>
      </c>
      <c r="AC325" s="10"/>
      <c r="AD325" s="6">
        <v>19.149999999999999</v>
      </c>
    </row>
    <row r="326" spans="23:30" x14ac:dyDescent="0.25">
      <c r="W326" s="22"/>
      <c r="X326" s="9" t="s">
        <v>1376</v>
      </c>
      <c r="Y326" s="15"/>
      <c r="Z326" s="10"/>
      <c r="AA326" s="10"/>
      <c r="AB326" s="10">
        <v>9.64</v>
      </c>
      <c r="AC326" s="10"/>
      <c r="AD326" s="6">
        <v>9.64</v>
      </c>
    </row>
    <row r="327" spans="23:30" x14ac:dyDescent="0.25">
      <c r="W327" s="22"/>
      <c r="X327" s="9" t="s">
        <v>1227</v>
      </c>
      <c r="Y327" s="15"/>
      <c r="Z327" s="10"/>
      <c r="AA327" s="10"/>
      <c r="AB327" s="10">
        <v>392</v>
      </c>
      <c r="AC327" s="10">
        <v>615</v>
      </c>
      <c r="AD327" s="6">
        <v>1007</v>
      </c>
    </row>
    <row r="328" spans="23:30" x14ac:dyDescent="0.25">
      <c r="W328" s="22"/>
      <c r="X328" s="9" t="s">
        <v>545</v>
      </c>
      <c r="Y328" s="15"/>
      <c r="Z328" s="10"/>
      <c r="AA328" s="10"/>
      <c r="AB328" s="10">
        <v>12916.7</v>
      </c>
      <c r="AC328" s="10">
        <v>414.5</v>
      </c>
      <c r="AD328" s="6">
        <v>13331.2</v>
      </c>
    </row>
    <row r="329" spans="23:30" x14ac:dyDescent="0.25">
      <c r="W329" s="22"/>
      <c r="X329" s="9" t="s">
        <v>1265</v>
      </c>
      <c r="Y329" s="15"/>
      <c r="Z329" s="10"/>
      <c r="AA329" s="10"/>
      <c r="AB329" s="10">
        <v>319.63</v>
      </c>
      <c r="AC329" s="10"/>
      <c r="AD329" s="6">
        <v>319.63</v>
      </c>
    </row>
    <row r="330" spans="23:30" x14ac:dyDescent="0.25">
      <c r="W330" s="22"/>
      <c r="X330" s="9" t="s">
        <v>122</v>
      </c>
      <c r="Y330" s="15"/>
      <c r="Z330" s="10"/>
      <c r="AA330" s="10"/>
      <c r="AB330" s="10">
        <v>97250</v>
      </c>
      <c r="AC330" s="10">
        <v>75</v>
      </c>
      <c r="AD330" s="6">
        <v>97325</v>
      </c>
    </row>
    <row r="331" spans="23:30" x14ac:dyDescent="0.25">
      <c r="W331" s="22"/>
      <c r="X331" s="9" t="s">
        <v>1171</v>
      </c>
      <c r="Y331" s="15"/>
      <c r="Z331" s="10"/>
      <c r="AA331" s="10"/>
      <c r="AB331" s="10">
        <v>630</v>
      </c>
      <c r="AC331" s="10"/>
      <c r="AD331" s="6">
        <v>630</v>
      </c>
    </row>
    <row r="332" spans="23:30" x14ac:dyDescent="0.25">
      <c r="W332" s="22"/>
      <c r="X332" s="9" t="s">
        <v>531</v>
      </c>
      <c r="Y332" s="15"/>
      <c r="Z332" s="10"/>
      <c r="AA332" s="10"/>
      <c r="AB332" s="10">
        <v>13200</v>
      </c>
      <c r="AC332" s="10"/>
      <c r="AD332" s="6">
        <v>13200</v>
      </c>
    </row>
    <row r="333" spans="23:30" x14ac:dyDescent="0.25">
      <c r="W333" s="22"/>
      <c r="X333" s="9" t="s">
        <v>1327</v>
      </c>
      <c r="Y333" s="15"/>
      <c r="Z333" s="10"/>
      <c r="AA333" s="10"/>
      <c r="AB333" s="10">
        <v>241.6</v>
      </c>
      <c r="AC333" s="10"/>
      <c r="AD333" s="6">
        <v>241.6</v>
      </c>
    </row>
    <row r="334" spans="23:30" x14ac:dyDescent="0.25">
      <c r="W334" s="22"/>
      <c r="X334" s="9" t="s">
        <v>1293</v>
      </c>
      <c r="Y334" s="15"/>
      <c r="Z334" s="10"/>
      <c r="AA334" s="10"/>
      <c r="AB334" s="10">
        <v>287.95</v>
      </c>
      <c r="AC334" s="10"/>
      <c r="AD334" s="6">
        <v>287.95</v>
      </c>
    </row>
    <row r="335" spans="23:30" x14ac:dyDescent="0.25">
      <c r="W335" s="22"/>
      <c r="X335" s="9" t="s">
        <v>1150</v>
      </c>
      <c r="Y335" s="15"/>
      <c r="Z335" s="10"/>
      <c r="AA335" s="10"/>
      <c r="AB335" s="10">
        <v>697.4</v>
      </c>
      <c r="AC335" s="10"/>
      <c r="AD335" s="6">
        <v>697.4</v>
      </c>
    </row>
    <row r="336" spans="23:30" x14ac:dyDescent="0.25">
      <c r="W336" s="22"/>
      <c r="X336" s="9" t="s">
        <v>1296</v>
      </c>
      <c r="Y336" s="15"/>
      <c r="Z336" s="10"/>
      <c r="AA336" s="10"/>
      <c r="AB336" s="10">
        <v>287.69</v>
      </c>
      <c r="AC336" s="10"/>
      <c r="AD336" s="6">
        <v>287.69</v>
      </c>
    </row>
    <row r="337" spans="23:30" x14ac:dyDescent="0.25">
      <c r="W337" s="22"/>
      <c r="X337" s="9" t="s">
        <v>957</v>
      </c>
      <c r="Y337" s="15"/>
      <c r="Z337" s="10"/>
      <c r="AA337" s="10"/>
      <c r="AB337" s="10">
        <v>1660.62</v>
      </c>
      <c r="AC337" s="10">
        <v>533.62</v>
      </c>
      <c r="AD337" s="6">
        <v>2194.2399999999998</v>
      </c>
    </row>
    <row r="338" spans="23:30" x14ac:dyDescent="0.25">
      <c r="W338" s="22"/>
      <c r="X338" s="9" t="s">
        <v>311</v>
      </c>
      <c r="Y338" s="15"/>
      <c r="Z338" s="10"/>
      <c r="AA338" s="10"/>
      <c r="AB338" s="10">
        <v>28000</v>
      </c>
      <c r="AC338" s="10">
        <v>3912.8</v>
      </c>
      <c r="AD338" s="6">
        <v>31912.799999999999</v>
      </c>
    </row>
    <row r="339" spans="23:30" x14ac:dyDescent="0.25">
      <c r="W339" s="22"/>
      <c r="X339" s="9" t="s">
        <v>740</v>
      </c>
      <c r="Y339" s="15"/>
      <c r="Z339" s="10"/>
      <c r="AA339" s="10"/>
      <c r="AB339" s="10">
        <v>6225</v>
      </c>
      <c r="AC339" s="10"/>
      <c r="AD339" s="6">
        <v>6225</v>
      </c>
    </row>
    <row r="340" spans="23:30" x14ac:dyDescent="0.25">
      <c r="W340" s="22"/>
      <c r="X340" s="9" t="s">
        <v>1144</v>
      </c>
      <c r="Y340" s="15"/>
      <c r="Z340" s="10"/>
      <c r="AA340" s="10"/>
      <c r="AB340" s="10">
        <v>705</v>
      </c>
      <c r="AC340" s="10"/>
      <c r="AD340" s="6">
        <v>705</v>
      </c>
    </row>
    <row r="341" spans="23:30" x14ac:dyDescent="0.25">
      <c r="W341" s="22"/>
      <c r="X341" s="9" t="s">
        <v>570</v>
      </c>
      <c r="Y341" s="15"/>
      <c r="Z341" s="10"/>
      <c r="AA341" s="10"/>
      <c r="AB341" s="10">
        <v>11600</v>
      </c>
      <c r="AC341" s="10"/>
      <c r="AD341" s="6">
        <v>11600</v>
      </c>
    </row>
    <row r="342" spans="23:30" x14ac:dyDescent="0.25">
      <c r="W342" s="22"/>
      <c r="X342" s="9" t="s">
        <v>1016</v>
      </c>
      <c r="Y342" s="15"/>
      <c r="Z342" s="10"/>
      <c r="AA342" s="10"/>
      <c r="AB342" s="10">
        <v>1340</v>
      </c>
      <c r="AC342" s="10"/>
      <c r="AD342" s="6">
        <v>1340</v>
      </c>
    </row>
    <row r="343" spans="23:30" x14ac:dyDescent="0.25">
      <c r="W343" s="22"/>
      <c r="X343" s="9" t="s">
        <v>1366</v>
      </c>
      <c r="Y343" s="15"/>
      <c r="Z343" s="10"/>
      <c r="AA343" s="10"/>
      <c r="AB343" s="10">
        <v>98.7</v>
      </c>
      <c r="AC343" s="10"/>
      <c r="AD343" s="6">
        <v>98.7</v>
      </c>
    </row>
    <row r="344" spans="23:30" x14ac:dyDescent="0.25">
      <c r="W344" s="22"/>
      <c r="X344" s="9" t="s">
        <v>1301</v>
      </c>
      <c r="Y344" s="15"/>
      <c r="Z344" s="10"/>
      <c r="AA344" s="10"/>
      <c r="AB344" s="10">
        <v>280</v>
      </c>
      <c r="AC344" s="10"/>
      <c r="AD344" s="6">
        <v>280</v>
      </c>
    </row>
    <row r="345" spans="23:30" x14ac:dyDescent="0.25">
      <c r="W345" s="22"/>
      <c r="X345" s="9" t="s">
        <v>724</v>
      </c>
      <c r="Y345" s="15"/>
      <c r="Z345" s="10"/>
      <c r="AA345" s="10"/>
      <c r="AB345" s="10">
        <v>6958</v>
      </c>
      <c r="AC345" s="10"/>
      <c r="AD345" s="6">
        <v>6958</v>
      </c>
    </row>
    <row r="346" spans="23:30" x14ac:dyDescent="0.25">
      <c r="W346" s="22"/>
      <c r="X346" s="9" t="s">
        <v>909</v>
      </c>
      <c r="Y346" s="15"/>
      <c r="Z346" s="10"/>
      <c r="AA346" s="10"/>
      <c r="AB346" s="10">
        <v>2300</v>
      </c>
      <c r="AC346" s="10"/>
      <c r="AD346" s="6">
        <v>2300</v>
      </c>
    </row>
    <row r="347" spans="23:30" x14ac:dyDescent="0.25">
      <c r="W347" s="22"/>
      <c r="X347" s="9" t="s">
        <v>1279</v>
      </c>
      <c r="Y347" s="15"/>
      <c r="Z347" s="10"/>
      <c r="AA347" s="10"/>
      <c r="AB347" s="10">
        <v>303</v>
      </c>
      <c r="AC347" s="10"/>
      <c r="AD347" s="6">
        <v>303</v>
      </c>
    </row>
    <row r="348" spans="23:30" x14ac:dyDescent="0.25">
      <c r="W348" s="22"/>
      <c r="X348" s="9" t="s">
        <v>1236</v>
      </c>
      <c r="Y348" s="15"/>
      <c r="Z348" s="10"/>
      <c r="AA348" s="10"/>
      <c r="AB348" s="10">
        <v>416.99</v>
      </c>
      <c r="AC348" s="10"/>
      <c r="AD348" s="6">
        <v>416.99</v>
      </c>
    </row>
    <row r="349" spans="23:30" x14ac:dyDescent="0.25">
      <c r="W349" s="22"/>
      <c r="X349" s="9" t="s">
        <v>1211</v>
      </c>
      <c r="Y349" s="15"/>
      <c r="Z349" s="10"/>
      <c r="AA349" s="10"/>
      <c r="AB349" s="10">
        <v>509.5</v>
      </c>
      <c r="AC349" s="10"/>
      <c r="AD349" s="6">
        <v>509.5</v>
      </c>
    </row>
    <row r="350" spans="23:30" x14ac:dyDescent="0.25">
      <c r="W350" s="22"/>
      <c r="X350" s="9" t="s">
        <v>229</v>
      </c>
      <c r="Y350" s="15"/>
      <c r="Z350" s="10"/>
      <c r="AA350" s="10"/>
      <c r="AB350" s="10"/>
      <c r="AC350" s="10">
        <v>52200</v>
      </c>
      <c r="AD350" s="6">
        <v>52200</v>
      </c>
    </row>
    <row r="351" spans="23:30" x14ac:dyDescent="0.25">
      <c r="W351" s="22"/>
      <c r="X351" s="9" t="s">
        <v>795</v>
      </c>
      <c r="Y351" s="15"/>
      <c r="Z351" s="10"/>
      <c r="AA351" s="10"/>
      <c r="AB351" s="10"/>
      <c r="AC351" s="10">
        <v>8189.65</v>
      </c>
      <c r="AD351" s="6">
        <v>8189.65</v>
      </c>
    </row>
    <row r="352" spans="23:30" x14ac:dyDescent="0.25">
      <c r="W352" s="22"/>
      <c r="X352" s="9" t="s">
        <v>1355</v>
      </c>
      <c r="Y352" s="15"/>
      <c r="Z352" s="10"/>
      <c r="AA352" s="10"/>
      <c r="AB352" s="10"/>
      <c r="AC352" s="10">
        <v>100</v>
      </c>
      <c r="AD352" s="6">
        <v>100</v>
      </c>
    </row>
    <row r="353" spans="23:30" x14ac:dyDescent="0.25">
      <c r="W353" s="22"/>
      <c r="X353" s="9" t="s">
        <v>1254</v>
      </c>
      <c r="Y353" s="15"/>
      <c r="Z353" s="10"/>
      <c r="AA353" s="10"/>
      <c r="AB353" s="10"/>
      <c r="AC353" s="10">
        <v>511.44</v>
      </c>
      <c r="AD353" s="6">
        <v>511.44</v>
      </c>
    </row>
    <row r="354" spans="23:30" x14ac:dyDescent="0.25">
      <c r="W354" s="22"/>
      <c r="X354" s="9" t="s">
        <v>525</v>
      </c>
      <c r="Y354" s="15"/>
      <c r="Z354" s="10"/>
      <c r="AA354" s="10"/>
      <c r="AB354" s="10"/>
      <c r="AC354" s="10">
        <v>16925</v>
      </c>
      <c r="AD354" s="6">
        <v>16925</v>
      </c>
    </row>
    <row r="355" spans="23:30" x14ac:dyDescent="0.25">
      <c r="W355" s="22"/>
      <c r="X355" s="9" t="s">
        <v>1342</v>
      </c>
      <c r="Y355" s="15"/>
      <c r="Z355" s="10"/>
      <c r="AA355" s="10"/>
      <c r="AB355" s="10"/>
      <c r="AC355" s="10">
        <v>170.2</v>
      </c>
      <c r="AD355" s="6">
        <v>170.2</v>
      </c>
    </row>
    <row r="356" spans="23:30" x14ac:dyDescent="0.25">
      <c r="W356" s="22"/>
      <c r="X356" s="9" t="s">
        <v>1138</v>
      </c>
      <c r="Y356" s="15"/>
      <c r="Z356" s="10"/>
      <c r="AA356" s="10"/>
      <c r="AB356" s="10"/>
      <c r="AC356" s="10">
        <v>1000</v>
      </c>
      <c r="AD356" s="6">
        <v>1000</v>
      </c>
    </row>
    <row r="357" spans="23:30" x14ac:dyDescent="0.25">
      <c r="W357" s="22"/>
      <c r="X357" s="9" t="s">
        <v>412</v>
      </c>
      <c r="Y357" s="15"/>
      <c r="Z357" s="10"/>
      <c r="AA357" s="10"/>
      <c r="AB357" s="10"/>
      <c r="AC357" s="10">
        <v>25850</v>
      </c>
      <c r="AD357" s="6">
        <v>25850</v>
      </c>
    </row>
    <row r="358" spans="23:30" x14ac:dyDescent="0.25">
      <c r="W358" s="22"/>
      <c r="X358" s="9" t="s">
        <v>600</v>
      </c>
      <c r="Y358" s="15"/>
      <c r="Z358" s="10"/>
      <c r="AA358" s="10"/>
      <c r="AB358" s="10"/>
      <c r="AC358" s="10">
        <v>14000</v>
      </c>
      <c r="AD358" s="6">
        <v>14000</v>
      </c>
    </row>
    <row r="359" spans="23:30" x14ac:dyDescent="0.25">
      <c r="W359" s="22"/>
      <c r="X359" s="9" t="s">
        <v>1287</v>
      </c>
      <c r="Y359" s="15"/>
      <c r="Z359" s="10"/>
      <c r="AA359" s="10"/>
      <c r="AB359" s="10"/>
      <c r="AC359" s="10">
        <v>411.82</v>
      </c>
      <c r="AD359" s="6">
        <v>411.82</v>
      </c>
    </row>
    <row r="360" spans="23:30" x14ac:dyDescent="0.25">
      <c r="W360" s="22"/>
      <c r="X360" s="9" t="s">
        <v>101</v>
      </c>
      <c r="Y360" s="15"/>
      <c r="Z360" s="10"/>
      <c r="AA360" s="10"/>
      <c r="AB360" s="10"/>
      <c r="AC360" s="10">
        <v>132840</v>
      </c>
      <c r="AD360" s="6">
        <v>132840</v>
      </c>
    </row>
    <row r="361" spans="23:30" x14ac:dyDescent="0.25">
      <c r="W361" s="22"/>
      <c r="X361" s="9" t="s">
        <v>1098</v>
      </c>
      <c r="Y361" s="15"/>
      <c r="Z361" s="10"/>
      <c r="AA361" s="10"/>
      <c r="AB361" s="10"/>
      <c r="AC361" s="10">
        <v>1235.32</v>
      </c>
      <c r="AD361" s="6">
        <v>1235.32</v>
      </c>
    </row>
    <row r="362" spans="23:30" x14ac:dyDescent="0.25">
      <c r="W362" s="22"/>
      <c r="X362" s="9" t="s">
        <v>1319</v>
      </c>
      <c r="Y362" s="15"/>
      <c r="Z362" s="10"/>
      <c r="AA362" s="10"/>
      <c r="AB362" s="10"/>
      <c r="AC362" s="10">
        <v>278.2</v>
      </c>
      <c r="AD362" s="6">
        <v>278.2</v>
      </c>
    </row>
    <row r="363" spans="23:30" x14ac:dyDescent="0.25">
      <c r="W363" s="22"/>
      <c r="X363" s="9" t="s">
        <v>236</v>
      </c>
      <c r="Y363" s="15"/>
      <c r="Z363" s="10"/>
      <c r="AA363" s="10"/>
      <c r="AB363" s="10"/>
      <c r="AC363" s="10">
        <v>49875</v>
      </c>
      <c r="AD363" s="6">
        <v>49875</v>
      </c>
    </row>
    <row r="364" spans="23:30" x14ac:dyDescent="0.25">
      <c r="W364" s="22"/>
      <c r="X364" s="9" t="s">
        <v>1353</v>
      </c>
      <c r="Y364" s="15"/>
      <c r="Z364" s="10"/>
      <c r="AA364" s="10"/>
      <c r="AB364" s="10"/>
      <c r="AC364" s="10">
        <v>106</v>
      </c>
      <c r="AD364" s="6">
        <v>106</v>
      </c>
    </row>
    <row r="365" spans="23:30" x14ac:dyDescent="0.25">
      <c r="W365" s="22"/>
      <c r="X365" s="9" t="s">
        <v>1356</v>
      </c>
      <c r="Y365" s="15"/>
      <c r="Z365" s="10"/>
      <c r="AA365" s="10"/>
      <c r="AB365" s="10"/>
      <c r="AC365" s="10">
        <v>100</v>
      </c>
      <c r="AD365" s="6">
        <v>100</v>
      </c>
    </row>
    <row r="366" spans="23:30" x14ac:dyDescent="0.25">
      <c r="W366" s="22"/>
      <c r="X366" s="9" t="s">
        <v>1261</v>
      </c>
      <c r="Y366" s="15"/>
      <c r="Z366" s="10"/>
      <c r="AA366" s="10"/>
      <c r="AB366" s="10"/>
      <c r="AC366" s="10">
        <v>494.5</v>
      </c>
      <c r="AD366" s="6">
        <v>494.5</v>
      </c>
    </row>
    <row r="367" spans="23:30" x14ac:dyDescent="0.25">
      <c r="W367" s="22"/>
      <c r="X367" s="9" t="s">
        <v>1359</v>
      </c>
      <c r="Y367" s="15"/>
      <c r="Z367" s="10"/>
      <c r="AA367" s="10"/>
      <c r="AB367" s="10"/>
      <c r="AC367" s="10">
        <v>70.2</v>
      </c>
      <c r="AD367" s="6">
        <v>70.2</v>
      </c>
    </row>
    <row r="368" spans="23:30" x14ac:dyDescent="0.25">
      <c r="W368" s="22"/>
      <c r="X368" s="9" t="s">
        <v>1344</v>
      </c>
      <c r="Y368" s="15"/>
      <c r="Z368" s="10"/>
      <c r="AA368" s="10"/>
      <c r="AB368" s="10"/>
      <c r="AC368" s="10">
        <v>165</v>
      </c>
      <c r="AD368" s="6">
        <v>165</v>
      </c>
    </row>
    <row r="369" spans="23:30" x14ac:dyDescent="0.25">
      <c r="W369" s="22"/>
      <c r="X369" s="9" t="s">
        <v>1123</v>
      </c>
      <c r="Y369" s="15"/>
      <c r="Z369" s="10"/>
      <c r="AA369" s="10"/>
      <c r="AB369" s="10"/>
      <c r="AC369" s="10">
        <v>1066</v>
      </c>
      <c r="AD369" s="6">
        <v>1066</v>
      </c>
    </row>
    <row r="370" spans="23:30" x14ac:dyDescent="0.25">
      <c r="W370" s="22"/>
      <c r="X370" s="9" t="s">
        <v>872</v>
      </c>
      <c r="Y370" s="15"/>
      <c r="Z370" s="10"/>
      <c r="AA370" s="10"/>
      <c r="AB370" s="10"/>
      <c r="AC370" s="10">
        <v>5495</v>
      </c>
      <c r="AD370" s="6">
        <v>5495</v>
      </c>
    </row>
    <row r="371" spans="23:30" x14ac:dyDescent="0.25">
      <c r="W371" s="22"/>
      <c r="X371" s="9" t="s">
        <v>893</v>
      </c>
      <c r="Y371" s="15"/>
      <c r="Z371" s="10"/>
      <c r="AA371" s="10"/>
      <c r="AB371" s="10"/>
      <c r="AC371" s="10">
        <v>4900</v>
      </c>
      <c r="AD371" s="6">
        <v>4900</v>
      </c>
    </row>
    <row r="372" spans="23:30" x14ac:dyDescent="0.25">
      <c r="W372" s="22"/>
      <c r="X372" s="9" t="s">
        <v>1308</v>
      </c>
      <c r="Y372" s="15"/>
      <c r="Z372" s="10"/>
      <c r="AA372" s="10"/>
      <c r="AB372" s="10"/>
      <c r="AC372" s="10">
        <v>350</v>
      </c>
      <c r="AD372" s="6">
        <v>350</v>
      </c>
    </row>
    <row r="373" spans="23:30" x14ac:dyDescent="0.25">
      <c r="W373" s="22"/>
      <c r="X373" s="9" t="s">
        <v>919</v>
      </c>
      <c r="Y373" s="15"/>
      <c r="Z373" s="10"/>
      <c r="AA373" s="10"/>
      <c r="AB373" s="10"/>
      <c r="AC373" s="10">
        <v>4295</v>
      </c>
      <c r="AD373" s="6">
        <v>4295</v>
      </c>
    </row>
    <row r="374" spans="23:30" x14ac:dyDescent="0.25">
      <c r="W374" s="22"/>
      <c r="X374" s="9" t="s">
        <v>262</v>
      </c>
      <c r="Y374" s="15"/>
      <c r="Z374" s="10"/>
      <c r="AA374" s="10"/>
      <c r="AB374" s="10"/>
      <c r="AC374" s="10">
        <v>45590</v>
      </c>
      <c r="AD374" s="6">
        <v>45590</v>
      </c>
    </row>
    <row r="375" spans="23:30" x14ac:dyDescent="0.25">
      <c r="W375" s="22"/>
      <c r="X375" s="9" t="s">
        <v>1259</v>
      </c>
      <c r="Y375" s="15"/>
      <c r="Z375" s="10"/>
      <c r="AA375" s="10"/>
      <c r="AB375" s="10"/>
      <c r="AC375" s="10">
        <v>505</v>
      </c>
      <c r="AD375" s="6">
        <v>505</v>
      </c>
    </row>
    <row r="376" spans="23:30" x14ac:dyDescent="0.25">
      <c r="W376" s="8" t="s">
        <v>1585</v>
      </c>
      <c r="X376" s="36"/>
      <c r="Y376" s="13">
        <v>673750.11</v>
      </c>
      <c r="Z376" s="14">
        <v>747542.05</v>
      </c>
      <c r="AA376" s="14">
        <v>1267947.6299999999</v>
      </c>
      <c r="AB376" s="14">
        <v>952700.28</v>
      </c>
      <c r="AC376" s="14">
        <v>887565.16</v>
      </c>
      <c r="AD376" s="5">
        <v>4529505.2300000004</v>
      </c>
    </row>
    <row r="377" spans="23:30" x14ac:dyDescent="0.25">
      <c r="W377" s="8" t="s">
        <v>1535</v>
      </c>
      <c r="X377" s="8" t="s">
        <v>20</v>
      </c>
      <c r="Y377" s="13"/>
      <c r="Z377" s="14">
        <v>190795</v>
      </c>
      <c r="AA377" s="14">
        <v>78606</v>
      </c>
      <c r="AB377" s="14">
        <v>207673.8</v>
      </c>
      <c r="AC377" s="14"/>
      <c r="AD377" s="5">
        <v>477074.8</v>
      </c>
    </row>
    <row r="378" spans="23:30" x14ac:dyDescent="0.25">
      <c r="W378" s="22"/>
      <c r="X378" s="9" t="s">
        <v>57</v>
      </c>
      <c r="Y378" s="15"/>
      <c r="Z378" s="10"/>
      <c r="AA378" s="10">
        <v>178569.60000000001</v>
      </c>
      <c r="AB378" s="10"/>
      <c r="AC378" s="10"/>
      <c r="AD378" s="6">
        <v>178569.60000000001</v>
      </c>
    </row>
    <row r="379" spans="23:30" x14ac:dyDescent="0.25">
      <c r="W379" s="22"/>
      <c r="X379" s="9" t="s">
        <v>65</v>
      </c>
      <c r="Y379" s="15"/>
      <c r="Z379" s="10"/>
      <c r="AA379" s="10">
        <v>175557.6</v>
      </c>
      <c r="AB379" s="10"/>
      <c r="AC379" s="10"/>
      <c r="AD379" s="6">
        <v>175557.6</v>
      </c>
    </row>
    <row r="380" spans="23:30" x14ac:dyDescent="0.25">
      <c r="W380" s="22"/>
      <c r="X380" s="9" t="s">
        <v>944</v>
      </c>
      <c r="Y380" s="15"/>
      <c r="Z380" s="10">
        <v>600</v>
      </c>
      <c r="AA380" s="10"/>
      <c r="AB380" s="10">
        <v>942</v>
      </c>
      <c r="AC380" s="10"/>
      <c r="AD380" s="6">
        <v>1542</v>
      </c>
    </row>
    <row r="381" spans="23:30" x14ac:dyDescent="0.25">
      <c r="W381" s="22"/>
      <c r="X381" s="9" t="s">
        <v>594</v>
      </c>
      <c r="Y381" s="15">
        <v>0</v>
      </c>
      <c r="Z381" s="10"/>
      <c r="AA381" s="10">
        <v>12283.77</v>
      </c>
      <c r="AB381" s="10">
        <v>11233.46</v>
      </c>
      <c r="AC381" s="10">
        <v>1463.48</v>
      </c>
      <c r="AD381" s="6">
        <v>24980.71</v>
      </c>
    </row>
    <row r="382" spans="23:30" x14ac:dyDescent="0.25">
      <c r="W382" s="22"/>
      <c r="X382" s="9" t="s">
        <v>402</v>
      </c>
      <c r="Y382" s="15"/>
      <c r="Z382" s="10"/>
      <c r="AA382" s="10">
        <v>24315</v>
      </c>
      <c r="AB382" s="10"/>
      <c r="AC382" s="10"/>
      <c r="AD382" s="6">
        <v>24315</v>
      </c>
    </row>
    <row r="383" spans="23:30" x14ac:dyDescent="0.25">
      <c r="W383" s="22"/>
      <c r="X383" s="9" t="s">
        <v>644</v>
      </c>
      <c r="Y383" s="15"/>
      <c r="Z383" s="10">
        <v>8245</v>
      </c>
      <c r="AA383" s="10"/>
      <c r="AB383" s="10"/>
      <c r="AC383" s="10"/>
      <c r="AD383" s="6">
        <v>8245</v>
      </c>
    </row>
    <row r="384" spans="23:30" x14ac:dyDescent="0.25">
      <c r="W384" s="22"/>
      <c r="X384" s="9" t="s">
        <v>244</v>
      </c>
      <c r="Y384" s="15">
        <v>28669.47</v>
      </c>
      <c r="Z384" s="10"/>
      <c r="AA384" s="10"/>
      <c r="AB384" s="10"/>
      <c r="AC384" s="10"/>
      <c r="AD384" s="6">
        <v>28669.47</v>
      </c>
    </row>
    <row r="385" spans="23:30" x14ac:dyDescent="0.25">
      <c r="W385" s="22"/>
      <c r="X385" s="9" t="s">
        <v>512</v>
      </c>
      <c r="Y385" s="15">
        <v>8598</v>
      </c>
      <c r="Z385" s="10"/>
      <c r="AA385" s="10"/>
      <c r="AB385" s="10"/>
      <c r="AC385" s="10"/>
      <c r="AD385" s="6">
        <v>8598</v>
      </c>
    </row>
    <row r="386" spans="23:30" x14ac:dyDescent="0.25">
      <c r="W386" s="22"/>
      <c r="X386" s="9" t="s">
        <v>372</v>
      </c>
      <c r="Y386" s="15">
        <v>14000</v>
      </c>
      <c r="Z386" s="10"/>
      <c r="AA386" s="10"/>
      <c r="AB386" s="10"/>
      <c r="AC386" s="10"/>
      <c r="AD386" s="6">
        <v>14000</v>
      </c>
    </row>
    <row r="387" spans="23:30" x14ac:dyDescent="0.25">
      <c r="W387" s="22"/>
      <c r="X387" s="9" t="s">
        <v>754</v>
      </c>
      <c r="Y387" s="15">
        <v>1299.68</v>
      </c>
      <c r="Z387" s="10"/>
      <c r="AA387" s="10"/>
      <c r="AB387" s="10"/>
      <c r="AC387" s="10"/>
      <c r="AD387" s="6">
        <v>1299.68</v>
      </c>
    </row>
    <row r="388" spans="23:30" x14ac:dyDescent="0.25">
      <c r="W388" s="22"/>
      <c r="X388" s="9" t="s">
        <v>517</v>
      </c>
      <c r="Y388" s="15">
        <v>8591</v>
      </c>
      <c r="Z388" s="10"/>
      <c r="AA388" s="10"/>
      <c r="AB388" s="10"/>
      <c r="AC388" s="10"/>
      <c r="AD388" s="6">
        <v>8591</v>
      </c>
    </row>
    <row r="389" spans="23:30" x14ac:dyDescent="0.25">
      <c r="W389" s="22"/>
      <c r="X389" s="9" t="s">
        <v>977</v>
      </c>
      <c r="Y389" s="15"/>
      <c r="Z389" s="10">
        <v>440.4</v>
      </c>
      <c r="AA389" s="10"/>
      <c r="AB389" s="10"/>
      <c r="AC389" s="10"/>
      <c r="AD389" s="6">
        <v>440.4</v>
      </c>
    </row>
    <row r="390" spans="23:30" x14ac:dyDescent="0.25">
      <c r="W390" s="22"/>
      <c r="X390" s="9" t="s">
        <v>443</v>
      </c>
      <c r="Y390" s="15">
        <v>11013</v>
      </c>
      <c r="Z390" s="10"/>
      <c r="AA390" s="10"/>
      <c r="AB390" s="10"/>
      <c r="AC390" s="10"/>
      <c r="AD390" s="6">
        <v>11013</v>
      </c>
    </row>
    <row r="391" spans="23:30" x14ac:dyDescent="0.25">
      <c r="W391" s="22"/>
      <c r="X391" s="9" t="s">
        <v>396</v>
      </c>
      <c r="Y391" s="15">
        <v>592</v>
      </c>
      <c r="Z391" s="10">
        <v>19999</v>
      </c>
      <c r="AA391" s="10"/>
      <c r="AB391" s="10"/>
      <c r="AC391" s="10"/>
      <c r="AD391" s="6">
        <v>20591</v>
      </c>
    </row>
    <row r="392" spans="23:30" x14ac:dyDescent="0.25">
      <c r="W392" s="22"/>
      <c r="X392" s="9" t="s">
        <v>682</v>
      </c>
      <c r="Y392" s="15">
        <v>4134</v>
      </c>
      <c r="Z392" s="10"/>
      <c r="AA392" s="10"/>
      <c r="AB392" s="10"/>
      <c r="AC392" s="10"/>
      <c r="AD392" s="6">
        <v>4134</v>
      </c>
    </row>
    <row r="393" spans="23:30" x14ac:dyDescent="0.25">
      <c r="W393" s="22"/>
      <c r="X393" s="9" t="s">
        <v>896</v>
      </c>
      <c r="Y393" s="15">
        <v>397</v>
      </c>
      <c r="Z393" s="10"/>
      <c r="AA393" s="10">
        <v>3845</v>
      </c>
      <c r="AB393" s="10"/>
      <c r="AC393" s="10"/>
      <c r="AD393" s="6">
        <v>4242</v>
      </c>
    </row>
    <row r="394" spans="23:30" x14ac:dyDescent="0.25">
      <c r="W394" s="22"/>
      <c r="X394" s="9" t="s">
        <v>580</v>
      </c>
      <c r="Y394" s="15"/>
      <c r="Z394" s="10">
        <v>10671</v>
      </c>
      <c r="AA394" s="10"/>
      <c r="AB394" s="10"/>
      <c r="AC394" s="10"/>
      <c r="AD394" s="6">
        <v>10671</v>
      </c>
    </row>
    <row r="395" spans="23:30" x14ac:dyDescent="0.25">
      <c r="W395" s="22"/>
      <c r="X395" s="9" t="s">
        <v>585</v>
      </c>
      <c r="Y395" s="15"/>
      <c r="Z395" s="10">
        <v>10671</v>
      </c>
      <c r="AA395" s="10"/>
      <c r="AB395" s="10"/>
      <c r="AC395" s="10"/>
      <c r="AD395" s="6">
        <v>10671</v>
      </c>
    </row>
    <row r="396" spans="23:30" x14ac:dyDescent="0.25">
      <c r="W396" s="22"/>
      <c r="X396" s="9" t="s">
        <v>755</v>
      </c>
      <c r="Y396" s="15"/>
      <c r="Z396" s="10">
        <v>4485</v>
      </c>
      <c r="AA396" s="10"/>
      <c r="AB396" s="10"/>
      <c r="AC396" s="10"/>
      <c r="AD396" s="6">
        <v>4485</v>
      </c>
    </row>
    <row r="397" spans="23:30" x14ac:dyDescent="0.25">
      <c r="W397" s="22"/>
      <c r="X397" s="9" t="s">
        <v>513</v>
      </c>
      <c r="Y397" s="15"/>
      <c r="Z397" s="10">
        <v>13700</v>
      </c>
      <c r="AA397" s="10"/>
      <c r="AB397" s="10"/>
      <c r="AC397" s="10"/>
      <c r="AD397" s="6">
        <v>13700</v>
      </c>
    </row>
    <row r="398" spans="23:30" x14ac:dyDescent="0.25">
      <c r="W398" s="22"/>
      <c r="X398" s="9" t="s">
        <v>36</v>
      </c>
      <c r="Y398" s="15"/>
      <c r="Z398" s="10"/>
      <c r="AA398" s="10">
        <v>16800</v>
      </c>
      <c r="AB398" s="10">
        <v>133</v>
      </c>
      <c r="AC398" s="10">
        <v>278300</v>
      </c>
      <c r="AD398" s="6">
        <v>295233</v>
      </c>
    </row>
    <row r="399" spans="23:30" x14ac:dyDescent="0.25">
      <c r="W399" s="22"/>
      <c r="X399" s="9" t="s">
        <v>234</v>
      </c>
      <c r="Y399" s="15"/>
      <c r="Z399" s="10"/>
      <c r="AA399" s="10">
        <v>43972</v>
      </c>
      <c r="AB399" s="10">
        <v>935</v>
      </c>
      <c r="AC399" s="10"/>
      <c r="AD399" s="6">
        <v>44907</v>
      </c>
    </row>
    <row r="400" spans="23:30" x14ac:dyDescent="0.25">
      <c r="W400" s="22"/>
      <c r="X400" s="9" t="s">
        <v>261</v>
      </c>
      <c r="Y400" s="15"/>
      <c r="Z400" s="10"/>
      <c r="AA400" s="10">
        <v>14000</v>
      </c>
      <c r="AB400" s="10">
        <v>40465</v>
      </c>
      <c r="AC400" s="10">
        <v>12725</v>
      </c>
      <c r="AD400" s="6">
        <v>67190</v>
      </c>
    </row>
    <row r="401" spans="23:30" x14ac:dyDescent="0.25">
      <c r="W401" s="22"/>
      <c r="X401" s="9" t="s">
        <v>1212</v>
      </c>
      <c r="Y401" s="15"/>
      <c r="Z401" s="10"/>
      <c r="AA401" s="10">
        <v>116.46</v>
      </c>
      <c r="AB401" s="10"/>
      <c r="AC401" s="10">
        <v>647</v>
      </c>
      <c r="AD401" s="6">
        <v>763.46</v>
      </c>
    </row>
    <row r="402" spans="23:30" x14ac:dyDescent="0.25">
      <c r="W402" s="22"/>
      <c r="X402" s="9" t="s">
        <v>418</v>
      </c>
      <c r="Y402" s="15"/>
      <c r="Z402" s="10"/>
      <c r="AA402" s="10"/>
      <c r="AB402" s="10">
        <v>20332</v>
      </c>
      <c r="AC402" s="10"/>
      <c r="AD402" s="6">
        <v>20332</v>
      </c>
    </row>
    <row r="403" spans="23:30" x14ac:dyDescent="0.25">
      <c r="W403" s="22"/>
      <c r="X403" s="9" t="s">
        <v>599</v>
      </c>
      <c r="Y403" s="15"/>
      <c r="Z403" s="10"/>
      <c r="AA403" s="10"/>
      <c r="AB403" s="10">
        <v>10734</v>
      </c>
      <c r="AC403" s="10"/>
      <c r="AD403" s="6">
        <v>10734</v>
      </c>
    </row>
    <row r="404" spans="23:30" x14ac:dyDescent="0.25">
      <c r="W404" s="22"/>
      <c r="X404" s="9" t="s">
        <v>1175</v>
      </c>
      <c r="Y404" s="15"/>
      <c r="Z404" s="10"/>
      <c r="AA404" s="10"/>
      <c r="AB404" s="10">
        <v>630</v>
      </c>
      <c r="AC404" s="10"/>
      <c r="AD404" s="6">
        <v>630</v>
      </c>
    </row>
    <row r="405" spans="23:30" x14ac:dyDescent="0.25">
      <c r="W405" s="22"/>
      <c r="X405" s="9" t="s">
        <v>66</v>
      </c>
      <c r="Y405" s="15"/>
      <c r="Z405" s="10"/>
      <c r="AA405" s="10"/>
      <c r="AB405" s="10">
        <v>29749</v>
      </c>
      <c r="AC405" s="10">
        <v>155227.25</v>
      </c>
      <c r="AD405" s="6">
        <v>184976.25</v>
      </c>
    </row>
    <row r="406" spans="23:30" x14ac:dyDescent="0.25">
      <c r="W406" s="22"/>
      <c r="X406" s="9" t="s">
        <v>1275</v>
      </c>
      <c r="Y406" s="15"/>
      <c r="Z406" s="10"/>
      <c r="AA406" s="10"/>
      <c r="AB406" s="10">
        <v>305.60000000000002</v>
      </c>
      <c r="AC406" s="10"/>
      <c r="AD406" s="6">
        <v>305.60000000000002</v>
      </c>
    </row>
    <row r="407" spans="23:30" x14ac:dyDescent="0.25">
      <c r="W407" s="22"/>
      <c r="X407" s="9" t="s">
        <v>554</v>
      </c>
      <c r="Y407" s="15"/>
      <c r="Z407" s="10"/>
      <c r="AA407" s="10"/>
      <c r="AB407" s="10">
        <v>12420</v>
      </c>
      <c r="AC407" s="10"/>
      <c r="AD407" s="6">
        <v>12420</v>
      </c>
    </row>
    <row r="408" spans="23:30" x14ac:dyDescent="0.25">
      <c r="W408" s="22"/>
      <c r="X408" s="9" t="s">
        <v>1351</v>
      </c>
      <c r="Y408" s="15"/>
      <c r="Z408" s="10"/>
      <c r="AA408" s="10"/>
      <c r="AB408" s="10">
        <v>146.9</v>
      </c>
      <c r="AC408" s="10"/>
      <c r="AD408" s="6">
        <v>146.9</v>
      </c>
    </row>
    <row r="409" spans="23:30" x14ac:dyDescent="0.25">
      <c r="W409" s="22"/>
      <c r="X409" s="9" t="s">
        <v>496</v>
      </c>
      <c r="Y409" s="15"/>
      <c r="Z409" s="10"/>
      <c r="AA409" s="10"/>
      <c r="AB409" s="10"/>
      <c r="AC409" s="10">
        <v>18805</v>
      </c>
      <c r="AD409" s="6">
        <v>18805</v>
      </c>
    </row>
    <row r="410" spans="23:30" x14ac:dyDescent="0.25">
      <c r="W410" s="22"/>
      <c r="X410" s="9" t="s">
        <v>1305</v>
      </c>
      <c r="Y410" s="15"/>
      <c r="Z410" s="10"/>
      <c r="AA410" s="10"/>
      <c r="AB410" s="10"/>
      <c r="AC410" s="10">
        <v>360</v>
      </c>
      <c r="AD410" s="6">
        <v>360</v>
      </c>
    </row>
    <row r="411" spans="23:30" x14ac:dyDescent="0.25">
      <c r="W411" s="22"/>
      <c r="X411" s="9" t="s">
        <v>268</v>
      </c>
      <c r="Y411" s="15"/>
      <c r="Z411" s="10"/>
      <c r="AA411" s="10"/>
      <c r="AB411" s="10"/>
      <c r="AC411" s="10">
        <v>45375</v>
      </c>
      <c r="AD411" s="6">
        <v>45375</v>
      </c>
    </row>
    <row r="412" spans="23:30" x14ac:dyDescent="0.25">
      <c r="W412" s="22"/>
      <c r="X412" s="9" t="s">
        <v>1035</v>
      </c>
      <c r="Y412" s="15"/>
      <c r="Z412" s="10"/>
      <c r="AA412" s="10"/>
      <c r="AB412" s="10"/>
      <c r="AC412" s="10">
        <v>1657</v>
      </c>
      <c r="AD412" s="6">
        <v>1657</v>
      </c>
    </row>
    <row r="413" spans="23:30" x14ac:dyDescent="0.25">
      <c r="W413" s="22"/>
      <c r="X413" s="9" t="s">
        <v>1176</v>
      </c>
      <c r="Y413" s="15"/>
      <c r="Z413" s="10"/>
      <c r="AA413" s="10"/>
      <c r="AB413" s="10"/>
      <c r="AC413" s="10">
        <v>790</v>
      </c>
      <c r="AD413" s="6">
        <v>790</v>
      </c>
    </row>
    <row r="414" spans="23:30" x14ac:dyDescent="0.25">
      <c r="W414" s="8" t="s">
        <v>1586</v>
      </c>
      <c r="X414" s="36"/>
      <c r="Y414" s="13">
        <v>77294.149999999994</v>
      </c>
      <c r="Z414" s="14">
        <v>259606.39999999999</v>
      </c>
      <c r="AA414" s="14">
        <v>548065.43000000005</v>
      </c>
      <c r="AB414" s="14">
        <v>335699.76</v>
      </c>
      <c r="AC414" s="14">
        <v>515349.73</v>
      </c>
      <c r="AD414" s="5">
        <v>1736015.47</v>
      </c>
    </row>
  </sheetData>
  <phoneticPr fontId="2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J4683"/>
  <sheetViews>
    <sheetView tabSelected="1" workbookViewId="0">
      <selection activeCell="F19" sqref="F19"/>
    </sheetView>
  </sheetViews>
  <sheetFormatPr baseColWidth="10" defaultColWidth="7.5546875" defaultRowHeight="10.199999999999999" x14ac:dyDescent="0.2"/>
  <cols>
    <col min="1" max="1" width="7.6640625" style="27" bestFit="1" customWidth="1"/>
    <col min="2" max="2" width="8.6640625" style="78" bestFit="1" customWidth="1"/>
    <col min="3" max="3" width="10.88671875" style="63" bestFit="1" customWidth="1"/>
    <col min="4" max="4" width="30" style="70" bestFit="1" customWidth="1"/>
    <col min="5" max="5" width="7.88671875" style="27" bestFit="1" customWidth="1"/>
    <col min="6" max="6" width="17.88671875" style="62" bestFit="1" customWidth="1"/>
    <col min="7" max="7" width="8.44140625" style="62" customWidth="1"/>
    <col min="8" max="8" width="19.5546875" style="62" bestFit="1" customWidth="1"/>
    <col min="9" max="16384" width="7.5546875" style="62"/>
  </cols>
  <sheetData>
    <row r="1" spans="1:8" s="7" customFormat="1" x14ac:dyDescent="0.2">
      <c r="A1" s="35" t="s">
        <v>1587</v>
      </c>
      <c r="B1" s="73" t="s">
        <v>3780</v>
      </c>
      <c r="C1" s="83" t="s">
        <v>3781</v>
      </c>
      <c r="D1" s="73" t="s">
        <v>3782</v>
      </c>
      <c r="E1" s="35" t="s">
        <v>3783</v>
      </c>
      <c r="F1" s="7" t="s">
        <v>3784</v>
      </c>
      <c r="G1" s="7" t="s">
        <v>3785</v>
      </c>
      <c r="H1" s="7" t="s">
        <v>3786</v>
      </c>
    </row>
    <row r="2" spans="1:8" x14ac:dyDescent="0.2">
      <c r="A2" s="72" t="s">
        <v>1589</v>
      </c>
      <c r="B2" s="74">
        <v>37638</v>
      </c>
      <c r="C2" s="71">
        <v>423</v>
      </c>
      <c r="D2" s="64" t="s">
        <v>1590</v>
      </c>
      <c r="E2" s="72">
        <v>7662</v>
      </c>
      <c r="F2" s="62" t="s">
        <v>1591</v>
      </c>
      <c r="G2" s="62" t="s">
        <v>1587</v>
      </c>
      <c r="H2" s="62" t="s">
        <v>1541</v>
      </c>
    </row>
    <row r="3" spans="1:8" x14ac:dyDescent="0.2">
      <c r="A3" s="72" t="s">
        <v>1592</v>
      </c>
      <c r="B3" s="74">
        <v>37641</v>
      </c>
      <c r="C3" s="71">
        <v>42</v>
      </c>
      <c r="D3" s="64" t="s">
        <v>1593</v>
      </c>
      <c r="E3" s="72">
        <v>2531.5</v>
      </c>
      <c r="F3" s="62" t="s">
        <v>1594</v>
      </c>
      <c r="G3" s="62" t="s">
        <v>1587</v>
      </c>
      <c r="H3" s="62" t="s">
        <v>1528</v>
      </c>
    </row>
    <row r="4" spans="1:8" x14ac:dyDescent="0.2">
      <c r="A4" s="72" t="s">
        <v>1595</v>
      </c>
      <c r="B4" s="74">
        <v>37642</v>
      </c>
      <c r="C4" s="71">
        <v>42</v>
      </c>
      <c r="D4" s="64" t="s">
        <v>1350</v>
      </c>
      <c r="E4" s="72">
        <v>335</v>
      </c>
      <c r="F4" s="62" t="s">
        <v>1594</v>
      </c>
      <c r="G4" s="62" t="s">
        <v>1587</v>
      </c>
      <c r="H4" s="62" t="s">
        <v>1528</v>
      </c>
    </row>
    <row r="5" spans="1:8" x14ac:dyDescent="0.2">
      <c r="A5" s="72" t="s">
        <v>1596</v>
      </c>
      <c r="B5" s="74">
        <v>37642</v>
      </c>
      <c r="C5" s="71">
        <v>457</v>
      </c>
      <c r="D5" s="64" t="s">
        <v>1350</v>
      </c>
      <c r="E5" s="72">
        <v>397.65</v>
      </c>
      <c r="F5" s="62" t="s">
        <v>1594</v>
      </c>
      <c r="G5" s="62" t="s">
        <v>1587</v>
      </c>
      <c r="H5" s="62" t="s">
        <v>1597</v>
      </c>
    </row>
    <row r="6" spans="1:8" x14ac:dyDescent="0.2">
      <c r="A6" s="72" t="s">
        <v>1598</v>
      </c>
      <c r="B6" s="74">
        <v>37644</v>
      </c>
      <c r="C6" s="71">
        <v>156</v>
      </c>
      <c r="D6" s="64" t="s">
        <v>1350</v>
      </c>
      <c r="E6" s="72">
        <v>360</v>
      </c>
      <c r="F6" s="62" t="s">
        <v>1599</v>
      </c>
      <c r="G6" s="62" t="s">
        <v>1587</v>
      </c>
      <c r="H6" s="62" t="s">
        <v>1528</v>
      </c>
    </row>
    <row r="7" spans="1:8" x14ac:dyDescent="0.2">
      <c r="A7" s="72" t="s">
        <v>1600</v>
      </c>
      <c r="B7" s="74">
        <v>37644</v>
      </c>
      <c r="C7" s="71">
        <v>468</v>
      </c>
      <c r="D7" s="64" t="s">
        <v>1350</v>
      </c>
      <c r="E7" s="72">
        <v>370</v>
      </c>
      <c r="F7" s="62" t="s">
        <v>1601</v>
      </c>
      <c r="G7" s="62" t="s">
        <v>1587</v>
      </c>
      <c r="H7" s="62" t="s">
        <v>1548</v>
      </c>
    </row>
    <row r="8" spans="1:8" x14ac:dyDescent="0.2">
      <c r="A8" s="72">
        <v>1</v>
      </c>
      <c r="B8" s="74">
        <v>37652</v>
      </c>
      <c r="C8" s="71">
        <v>425</v>
      </c>
      <c r="D8" s="64" t="s">
        <v>1350</v>
      </c>
      <c r="E8" s="27">
        <v>415.78</v>
      </c>
      <c r="F8" s="62" t="s">
        <v>1594</v>
      </c>
      <c r="G8" s="62" t="s">
        <v>1587</v>
      </c>
      <c r="H8" s="62" t="s">
        <v>1536</v>
      </c>
    </row>
    <row r="9" spans="1:8" x14ac:dyDescent="0.2">
      <c r="A9" s="72" t="s">
        <v>1602</v>
      </c>
      <c r="B9" s="74">
        <v>37652</v>
      </c>
      <c r="C9" s="71">
        <v>471</v>
      </c>
      <c r="D9" s="64" t="s">
        <v>1156</v>
      </c>
      <c r="E9" s="72">
        <v>511.44</v>
      </c>
      <c r="F9" s="62" t="s">
        <v>1591</v>
      </c>
      <c r="G9" s="62" t="s">
        <v>1587</v>
      </c>
      <c r="H9" s="62" t="s">
        <v>1541</v>
      </c>
    </row>
    <row r="10" spans="1:8" x14ac:dyDescent="0.2">
      <c r="A10" s="72" t="s">
        <v>1603</v>
      </c>
      <c r="B10" s="74">
        <v>37652</v>
      </c>
      <c r="C10" s="71">
        <v>472</v>
      </c>
      <c r="D10" s="64" t="s">
        <v>1156</v>
      </c>
      <c r="E10" s="27">
        <v>457.18</v>
      </c>
      <c r="F10" s="62" t="s">
        <v>1591</v>
      </c>
      <c r="G10" s="62" t="s">
        <v>1587</v>
      </c>
      <c r="H10" s="62" t="s">
        <v>1541</v>
      </c>
    </row>
    <row r="11" spans="1:8" x14ac:dyDescent="0.2">
      <c r="A11" s="72" t="s">
        <v>1604</v>
      </c>
      <c r="B11" s="74">
        <v>37652</v>
      </c>
      <c r="C11" s="71">
        <v>463</v>
      </c>
      <c r="D11" s="64" t="s">
        <v>1156</v>
      </c>
      <c r="E11" s="27">
        <v>1148.1500000000001</v>
      </c>
      <c r="F11" s="62" t="s">
        <v>1591</v>
      </c>
      <c r="G11" s="62" t="s">
        <v>1587</v>
      </c>
      <c r="H11" s="62" t="s">
        <v>1528</v>
      </c>
    </row>
    <row r="12" spans="1:8" x14ac:dyDescent="0.2">
      <c r="A12" s="72" t="s">
        <v>1605</v>
      </c>
      <c r="B12" s="74">
        <v>37652</v>
      </c>
      <c r="C12" s="71">
        <v>439</v>
      </c>
      <c r="D12" s="64" t="s">
        <v>1606</v>
      </c>
      <c r="E12" s="72">
        <v>12190</v>
      </c>
      <c r="F12" s="62" t="s">
        <v>1591</v>
      </c>
      <c r="G12" s="62" t="s">
        <v>1588</v>
      </c>
      <c r="H12" s="62" t="s">
        <v>1607</v>
      </c>
    </row>
    <row r="13" spans="1:8" x14ac:dyDescent="0.2">
      <c r="A13" s="72" t="s">
        <v>1608</v>
      </c>
      <c r="B13" s="74">
        <v>37652</v>
      </c>
      <c r="C13" s="71">
        <v>439</v>
      </c>
      <c r="D13" s="64" t="s">
        <v>1606</v>
      </c>
      <c r="E13" s="72">
        <v>300</v>
      </c>
      <c r="F13" s="62" t="s">
        <v>1591</v>
      </c>
      <c r="G13" s="62" t="s">
        <v>1588</v>
      </c>
      <c r="H13" s="62" t="s">
        <v>1607</v>
      </c>
    </row>
    <row r="14" spans="1:8" x14ac:dyDescent="0.2">
      <c r="A14" s="72" t="s">
        <v>1609</v>
      </c>
      <c r="B14" s="74">
        <v>37652</v>
      </c>
      <c r="C14" s="71">
        <v>466</v>
      </c>
      <c r="D14" s="64" t="s">
        <v>1505</v>
      </c>
      <c r="E14" s="72">
        <v>7800</v>
      </c>
      <c r="F14" s="62" t="s">
        <v>1610</v>
      </c>
      <c r="G14" s="62" t="s">
        <v>1587</v>
      </c>
      <c r="H14" s="62" t="s">
        <v>1539</v>
      </c>
    </row>
    <row r="15" spans="1:8" x14ac:dyDescent="0.2">
      <c r="A15" s="72" t="s">
        <v>1611</v>
      </c>
      <c r="B15" s="74">
        <v>37652</v>
      </c>
      <c r="C15" s="71">
        <v>414</v>
      </c>
      <c r="D15" s="64" t="s">
        <v>824</v>
      </c>
      <c r="E15" s="72">
        <v>344.08</v>
      </c>
      <c r="F15" s="62" t="s">
        <v>1612</v>
      </c>
      <c r="G15" s="62" t="s">
        <v>1588</v>
      </c>
      <c r="H15" s="62" t="s">
        <v>1607</v>
      </c>
    </row>
    <row r="16" spans="1:8" x14ac:dyDescent="0.2">
      <c r="A16" s="72" t="s">
        <v>1613</v>
      </c>
      <c r="B16" s="74">
        <v>37652</v>
      </c>
      <c r="C16" s="71">
        <v>346</v>
      </c>
      <c r="D16" s="64" t="s">
        <v>824</v>
      </c>
      <c r="E16" s="72">
        <v>14650</v>
      </c>
      <c r="F16" s="62" t="s">
        <v>1591</v>
      </c>
      <c r="G16" s="62" t="s">
        <v>1587</v>
      </c>
      <c r="H16" s="62" t="s">
        <v>1597</v>
      </c>
    </row>
    <row r="17" spans="1:8" x14ac:dyDescent="0.2">
      <c r="A17" s="72" t="s">
        <v>1614</v>
      </c>
      <c r="B17" s="74">
        <v>37652</v>
      </c>
      <c r="C17" s="71">
        <v>289</v>
      </c>
      <c r="D17" s="64" t="s">
        <v>824</v>
      </c>
      <c r="E17" s="72">
        <v>450</v>
      </c>
      <c r="F17" s="62" t="s">
        <v>1599</v>
      </c>
      <c r="G17" s="62" t="s">
        <v>1587</v>
      </c>
      <c r="H17" s="62" t="s">
        <v>1528</v>
      </c>
    </row>
    <row r="18" spans="1:8" x14ac:dyDescent="0.2">
      <c r="A18" s="72" t="s">
        <v>1615</v>
      </c>
      <c r="B18" s="74">
        <v>37652</v>
      </c>
      <c r="C18" s="71">
        <v>470</v>
      </c>
      <c r="D18" s="64" t="s">
        <v>824</v>
      </c>
      <c r="E18" s="72">
        <v>6850</v>
      </c>
      <c r="F18" s="62" t="s">
        <v>1601</v>
      </c>
      <c r="G18" s="62" t="s">
        <v>1587</v>
      </c>
      <c r="H18" s="62" t="s">
        <v>1561</v>
      </c>
    </row>
    <row r="19" spans="1:8" x14ac:dyDescent="0.2">
      <c r="A19" s="72" t="s">
        <v>1616</v>
      </c>
      <c r="B19" s="74">
        <v>37652</v>
      </c>
      <c r="C19" s="71">
        <v>372</v>
      </c>
      <c r="D19" s="64" t="s">
        <v>824</v>
      </c>
      <c r="E19" s="72">
        <v>40250</v>
      </c>
      <c r="F19" s="62" t="s">
        <v>1591</v>
      </c>
      <c r="G19" s="62" t="s">
        <v>1587</v>
      </c>
      <c r="H19" s="62" t="s">
        <v>1537</v>
      </c>
    </row>
    <row r="20" spans="1:8" x14ac:dyDescent="0.2">
      <c r="A20" s="72" t="s">
        <v>1617</v>
      </c>
      <c r="B20" s="74">
        <v>37652</v>
      </c>
      <c r="C20" s="71">
        <v>198</v>
      </c>
      <c r="D20" s="64" t="s">
        <v>824</v>
      </c>
      <c r="E20" s="72">
        <v>10510</v>
      </c>
      <c r="F20" s="62" t="s">
        <v>1591</v>
      </c>
      <c r="G20" s="62" t="s">
        <v>1587</v>
      </c>
      <c r="H20" s="62" t="s">
        <v>1528</v>
      </c>
    </row>
    <row r="21" spans="1:8" x14ac:dyDescent="0.2">
      <c r="A21" s="72" t="s">
        <v>1618</v>
      </c>
      <c r="B21" s="74">
        <v>37652</v>
      </c>
      <c r="C21" s="71">
        <v>169</v>
      </c>
      <c r="D21" s="64" t="s">
        <v>824</v>
      </c>
      <c r="E21" s="27">
        <v>8000</v>
      </c>
      <c r="F21" s="62" t="s">
        <v>1591</v>
      </c>
      <c r="G21" s="62" t="s">
        <v>1587</v>
      </c>
      <c r="H21" s="62" t="s">
        <v>1538</v>
      </c>
    </row>
    <row r="22" spans="1:8" x14ac:dyDescent="0.2">
      <c r="A22" s="72" t="s">
        <v>1619</v>
      </c>
      <c r="B22" s="74">
        <v>37652</v>
      </c>
      <c r="C22" s="71">
        <v>176</v>
      </c>
      <c r="D22" s="64" t="s">
        <v>904</v>
      </c>
      <c r="E22" s="72">
        <v>8500</v>
      </c>
      <c r="F22" s="62" t="s">
        <v>1599</v>
      </c>
      <c r="G22" s="62" t="s">
        <v>1587</v>
      </c>
      <c r="H22" s="62" t="s">
        <v>1528</v>
      </c>
    </row>
    <row r="23" spans="1:8" x14ac:dyDescent="0.2">
      <c r="A23" s="72" t="s">
        <v>1620</v>
      </c>
      <c r="B23" s="74">
        <v>37652</v>
      </c>
      <c r="C23" s="71">
        <v>289</v>
      </c>
      <c r="D23" s="64" t="s">
        <v>904</v>
      </c>
      <c r="E23" s="72">
        <v>18000</v>
      </c>
      <c r="F23" s="62" t="s">
        <v>1599</v>
      </c>
      <c r="G23" s="62" t="s">
        <v>1587</v>
      </c>
      <c r="H23" s="62" t="s">
        <v>1528</v>
      </c>
    </row>
    <row r="24" spans="1:8" x14ac:dyDescent="0.2">
      <c r="A24" s="72" t="s">
        <v>1621</v>
      </c>
      <c r="B24" s="74">
        <v>37655</v>
      </c>
      <c r="C24" s="71">
        <v>442</v>
      </c>
      <c r="D24" s="64" t="s">
        <v>904</v>
      </c>
      <c r="E24" s="72">
        <v>12000</v>
      </c>
      <c r="F24" s="62" t="s">
        <v>1591</v>
      </c>
      <c r="G24" s="62" t="s">
        <v>1587</v>
      </c>
      <c r="H24" s="62" t="s">
        <v>1528</v>
      </c>
    </row>
    <row r="25" spans="1:8" x14ac:dyDescent="0.2">
      <c r="A25" s="72" t="s">
        <v>1622</v>
      </c>
      <c r="B25" s="74">
        <v>37659</v>
      </c>
      <c r="C25" s="71">
        <v>56</v>
      </c>
      <c r="D25" s="64" t="s">
        <v>904</v>
      </c>
      <c r="E25" s="72">
        <v>11060</v>
      </c>
      <c r="F25" s="62" t="s">
        <v>1599</v>
      </c>
      <c r="G25" s="62" t="s">
        <v>1587</v>
      </c>
      <c r="H25" s="62" t="s">
        <v>1541</v>
      </c>
    </row>
    <row r="26" spans="1:8" x14ac:dyDescent="0.2">
      <c r="A26" s="72" t="s">
        <v>1623</v>
      </c>
      <c r="B26" s="74">
        <v>37659</v>
      </c>
      <c r="C26" s="71">
        <v>56</v>
      </c>
      <c r="D26" s="64" t="s">
        <v>904</v>
      </c>
      <c r="E26" s="72">
        <v>480</v>
      </c>
      <c r="F26" s="62" t="s">
        <v>1599</v>
      </c>
      <c r="G26" s="62" t="s">
        <v>1587</v>
      </c>
      <c r="H26" s="62" t="s">
        <v>1541</v>
      </c>
    </row>
    <row r="27" spans="1:8" x14ac:dyDescent="0.2">
      <c r="A27" s="72" t="s">
        <v>1624</v>
      </c>
      <c r="B27" s="74">
        <v>37659</v>
      </c>
      <c r="C27" s="71">
        <v>373</v>
      </c>
      <c r="D27" s="64" t="s">
        <v>904</v>
      </c>
      <c r="E27" s="72">
        <v>32800</v>
      </c>
      <c r="F27" s="62" t="s">
        <v>1599</v>
      </c>
      <c r="G27" s="62" t="s">
        <v>1587</v>
      </c>
      <c r="H27" s="62" t="s">
        <v>1528</v>
      </c>
    </row>
    <row r="28" spans="1:8" x14ac:dyDescent="0.2">
      <c r="A28" s="72" t="s">
        <v>1625</v>
      </c>
      <c r="B28" s="74">
        <v>37662</v>
      </c>
      <c r="C28" s="71">
        <v>474</v>
      </c>
      <c r="D28" s="64" t="s">
        <v>904</v>
      </c>
      <c r="E28" s="27">
        <v>6100</v>
      </c>
      <c r="F28" s="62" t="s">
        <v>1591</v>
      </c>
      <c r="G28" s="62" t="s">
        <v>1587</v>
      </c>
      <c r="H28" s="62" t="s">
        <v>1597</v>
      </c>
    </row>
    <row r="29" spans="1:8" x14ac:dyDescent="0.2">
      <c r="A29" s="72" t="s">
        <v>1626</v>
      </c>
      <c r="B29" s="74">
        <v>37662</v>
      </c>
      <c r="C29" s="71">
        <v>475</v>
      </c>
      <c r="D29" s="64" t="s">
        <v>904</v>
      </c>
      <c r="E29" s="27">
        <v>367.16</v>
      </c>
      <c r="F29" s="62" t="s">
        <v>1591</v>
      </c>
      <c r="G29" s="62" t="s">
        <v>1587</v>
      </c>
      <c r="H29" s="62" t="s">
        <v>1597</v>
      </c>
    </row>
    <row r="30" spans="1:8" x14ac:dyDescent="0.2">
      <c r="A30" s="72" t="s">
        <v>1627</v>
      </c>
      <c r="B30" s="74">
        <v>37662</v>
      </c>
      <c r="C30" s="71">
        <v>289</v>
      </c>
      <c r="D30" s="64" t="s">
        <v>1628</v>
      </c>
      <c r="E30" s="72">
        <v>4915.66</v>
      </c>
      <c r="F30" s="62" t="s">
        <v>1599</v>
      </c>
      <c r="G30" s="62" t="s">
        <v>1587</v>
      </c>
      <c r="H30" s="62" t="s">
        <v>1528</v>
      </c>
    </row>
    <row r="31" spans="1:8" x14ac:dyDescent="0.2">
      <c r="A31" s="72" t="s">
        <v>1629</v>
      </c>
      <c r="B31" s="74">
        <v>37662</v>
      </c>
      <c r="C31" s="71">
        <v>435</v>
      </c>
      <c r="D31" s="64" t="s">
        <v>1628</v>
      </c>
      <c r="E31" s="72">
        <v>650</v>
      </c>
      <c r="F31" s="62" t="s">
        <v>1591</v>
      </c>
      <c r="G31" s="62" t="s">
        <v>1587</v>
      </c>
      <c r="H31" s="62" t="s">
        <v>1528</v>
      </c>
    </row>
    <row r="32" spans="1:8" x14ac:dyDescent="0.2">
      <c r="A32" s="72" t="s">
        <v>1630</v>
      </c>
      <c r="B32" s="74">
        <v>37662</v>
      </c>
      <c r="C32" s="71">
        <v>476</v>
      </c>
      <c r="D32" s="64" t="s">
        <v>1628</v>
      </c>
      <c r="E32" s="72">
        <v>540.91</v>
      </c>
      <c r="F32" s="62" t="s">
        <v>1591</v>
      </c>
      <c r="G32" s="62" t="s">
        <v>1587</v>
      </c>
      <c r="H32" s="62" t="s">
        <v>1535</v>
      </c>
    </row>
    <row r="33" spans="1:8" x14ac:dyDescent="0.2">
      <c r="A33" s="72" t="s">
        <v>1631</v>
      </c>
      <c r="B33" s="74">
        <v>37665</v>
      </c>
      <c r="C33" s="71">
        <v>420</v>
      </c>
      <c r="D33" s="64" t="s">
        <v>1628</v>
      </c>
      <c r="E33" s="72">
        <v>8865</v>
      </c>
      <c r="F33" s="62" t="s">
        <v>1591</v>
      </c>
      <c r="G33" s="62" t="s">
        <v>1587</v>
      </c>
      <c r="H33" s="62" t="s">
        <v>1541</v>
      </c>
    </row>
    <row r="34" spans="1:8" x14ac:dyDescent="0.2">
      <c r="A34" s="72" t="s">
        <v>1632</v>
      </c>
      <c r="B34" s="74">
        <v>37665</v>
      </c>
      <c r="C34" s="71">
        <v>372</v>
      </c>
      <c r="D34" s="64" t="s">
        <v>661</v>
      </c>
      <c r="E34" s="72">
        <v>6190</v>
      </c>
      <c r="F34" s="62" t="s">
        <v>1591</v>
      </c>
      <c r="G34" s="62" t="s">
        <v>1587</v>
      </c>
      <c r="H34" s="62" t="s">
        <v>1537</v>
      </c>
    </row>
    <row r="35" spans="1:8" x14ac:dyDescent="0.2">
      <c r="A35" s="72" t="s">
        <v>1633</v>
      </c>
      <c r="B35" s="74">
        <v>37667</v>
      </c>
      <c r="C35" s="71">
        <v>191</v>
      </c>
      <c r="D35" s="64" t="s">
        <v>661</v>
      </c>
      <c r="E35" s="72">
        <v>15000</v>
      </c>
      <c r="F35" s="62" t="s">
        <v>1601</v>
      </c>
      <c r="G35" s="62" t="s">
        <v>1587</v>
      </c>
      <c r="H35" s="62" t="s">
        <v>1528</v>
      </c>
    </row>
    <row r="36" spans="1:8" x14ac:dyDescent="0.2">
      <c r="A36" s="72" t="s">
        <v>1634</v>
      </c>
      <c r="B36" s="74">
        <v>37667</v>
      </c>
      <c r="C36" s="71">
        <v>191</v>
      </c>
      <c r="D36" s="64" t="s">
        <v>661</v>
      </c>
      <c r="E36" s="72">
        <v>442</v>
      </c>
      <c r="F36" s="62" t="s">
        <v>1601</v>
      </c>
      <c r="G36" s="62" t="s">
        <v>1587</v>
      </c>
      <c r="H36" s="62" t="s">
        <v>1528</v>
      </c>
    </row>
    <row r="37" spans="1:8" x14ac:dyDescent="0.2">
      <c r="A37" s="72" t="s">
        <v>1635</v>
      </c>
      <c r="B37" s="74">
        <v>37667</v>
      </c>
      <c r="C37" s="71">
        <v>4</v>
      </c>
      <c r="D37" s="64" t="s">
        <v>661</v>
      </c>
      <c r="E37" s="72">
        <v>6305</v>
      </c>
      <c r="F37" s="62" t="s">
        <v>1591</v>
      </c>
      <c r="G37" s="62" t="s">
        <v>1587</v>
      </c>
      <c r="H37" s="62" t="s">
        <v>1538</v>
      </c>
    </row>
    <row r="38" spans="1:8" x14ac:dyDescent="0.2">
      <c r="A38" s="72" t="s">
        <v>1636</v>
      </c>
      <c r="B38" s="74">
        <v>37667</v>
      </c>
      <c r="C38" s="71">
        <v>372</v>
      </c>
      <c r="D38" s="64" t="s">
        <v>661</v>
      </c>
      <c r="E38" s="72">
        <v>8575</v>
      </c>
      <c r="F38" s="62" t="s">
        <v>1594</v>
      </c>
      <c r="G38" s="62" t="s">
        <v>1587</v>
      </c>
      <c r="H38" s="62" t="s">
        <v>1537</v>
      </c>
    </row>
    <row r="39" spans="1:8" x14ac:dyDescent="0.2">
      <c r="A39" s="72" t="s">
        <v>1637</v>
      </c>
      <c r="B39" s="74">
        <v>37667</v>
      </c>
      <c r="C39" s="71">
        <v>378</v>
      </c>
      <c r="D39" s="64" t="s">
        <v>661</v>
      </c>
      <c r="E39" s="27">
        <v>240</v>
      </c>
      <c r="F39" s="62" t="s">
        <v>1594</v>
      </c>
      <c r="G39" s="62" t="s">
        <v>1587</v>
      </c>
      <c r="H39" s="62" t="s">
        <v>1597</v>
      </c>
    </row>
    <row r="40" spans="1:8" x14ac:dyDescent="0.2">
      <c r="A40" s="72" t="s">
        <v>1638</v>
      </c>
      <c r="B40" s="74">
        <v>37667</v>
      </c>
      <c r="C40" s="71">
        <v>378</v>
      </c>
      <c r="D40" s="64" t="s">
        <v>661</v>
      </c>
      <c r="E40" s="69">
        <v>11650</v>
      </c>
      <c r="F40" s="62" t="s">
        <v>1591</v>
      </c>
      <c r="G40" s="62" t="s">
        <v>1587</v>
      </c>
      <c r="H40" s="62" t="s">
        <v>1597</v>
      </c>
    </row>
    <row r="41" spans="1:8" x14ac:dyDescent="0.2">
      <c r="A41" s="72" t="s">
        <v>1639</v>
      </c>
      <c r="B41" s="74">
        <v>37667</v>
      </c>
      <c r="C41" s="71">
        <v>378</v>
      </c>
      <c r="D41" s="64" t="s">
        <v>328</v>
      </c>
      <c r="E41" s="72">
        <v>5395</v>
      </c>
      <c r="F41" s="62" t="s">
        <v>1591</v>
      </c>
      <c r="G41" s="62" t="s">
        <v>1587</v>
      </c>
      <c r="H41" s="62" t="s">
        <v>1597</v>
      </c>
    </row>
    <row r="42" spans="1:8" x14ac:dyDescent="0.2">
      <c r="A42" s="72" t="s">
        <v>1640</v>
      </c>
      <c r="B42" s="74">
        <v>37667</v>
      </c>
      <c r="C42" s="71">
        <v>378</v>
      </c>
      <c r="D42" s="64" t="s">
        <v>328</v>
      </c>
      <c r="E42" s="72">
        <v>12150</v>
      </c>
      <c r="F42" s="62" t="s">
        <v>1591</v>
      </c>
      <c r="G42" s="62" t="s">
        <v>1587</v>
      </c>
      <c r="H42" s="62" t="s">
        <v>1597</v>
      </c>
    </row>
    <row r="43" spans="1:8" x14ac:dyDescent="0.2">
      <c r="A43" s="72" t="s">
        <v>1641</v>
      </c>
      <c r="B43" s="74">
        <v>37667</v>
      </c>
      <c r="C43" s="71">
        <v>431</v>
      </c>
      <c r="D43" s="64" t="s">
        <v>328</v>
      </c>
      <c r="E43" s="72">
        <v>6135</v>
      </c>
      <c r="F43" s="62" t="s">
        <v>1594</v>
      </c>
      <c r="G43" s="62" t="s">
        <v>1587</v>
      </c>
      <c r="H43" s="62" t="s">
        <v>1597</v>
      </c>
    </row>
    <row r="44" spans="1:8" x14ac:dyDescent="0.2">
      <c r="A44" s="72" t="s">
        <v>1642</v>
      </c>
      <c r="B44" s="74">
        <v>37667</v>
      </c>
      <c r="C44" s="71">
        <v>240</v>
      </c>
      <c r="D44" s="64" t="s">
        <v>328</v>
      </c>
      <c r="E44" s="72">
        <v>23040</v>
      </c>
      <c r="F44" s="62" t="s">
        <v>1594</v>
      </c>
      <c r="G44" s="62" t="s">
        <v>1587</v>
      </c>
      <c r="H44" s="62" t="s">
        <v>1554</v>
      </c>
    </row>
    <row r="45" spans="1:8" x14ac:dyDescent="0.2">
      <c r="A45" s="72" t="s">
        <v>1643</v>
      </c>
      <c r="B45" s="74">
        <v>37667</v>
      </c>
      <c r="C45" s="71">
        <v>39</v>
      </c>
      <c r="D45" s="64" t="s">
        <v>328</v>
      </c>
      <c r="E45" s="72">
        <v>19975</v>
      </c>
      <c r="F45" s="62" t="s">
        <v>1591</v>
      </c>
      <c r="G45" s="62" t="s">
        <v>1587</v>
      </c>
      <c r="H45" s="62" t="s">
        <v>1538</v>
      </c>
    </row>
    <row r="46" spans="1:8" x14ac:dyDescent="0.2">
      <c r="A46" s="72" t="s">
        <v>1644</v>
      </c>
      <c r="B46" s="74">
        <v>37669</v>
      </c>
      <c r="C46" s="71">
        <v>289</v>
      </c>
      <c r="D46" s="64" t="s">
        <v>328</v>
      </c>
      <c r="E46" s="72">
        <v>2560</v>
      </c>
      <c r="F46" s="62" t="s">
        <v>1599</v>
      </c>
      <c r="G46" s="62" t="s">
        <v>1587</v>
      </c>
      <c r="H46" s="62" t="s">
        <v>1528</v>
      </c>
    </row>
    <row r="47" spans="1:8" x14ac:dyDescent="0.2">
      <c r="A47" s="72" t="s">
        <v>1645</v>
      </c>
      <c r="B47" s="74">
        <v>37670</v>
      </c>
      <c r="C47" s="71">
        <v>197</v>
      </c>
      <c r="D47" s="64" t="s">
        <v>328</v>
      </c>
      <c r="E47" s="72">
        <v>10845</v>
      </c>
      <c r="F47" s="62" t="s">
        <v>1594</v>
      </c>
      <c r="G47" s="62" t="s">
        <v>1587</v>
      </c>
      <c r="H47" s="62" t="s">
        <v>1597</v>
      </c>
    </row>
    <row r="48" spans="1:8" x14ac:dyDescent="0.2">
      <c r="A48" s="72" t="s">
        <v>1646</v>
      </c>
      <c r="B48" s="74">
        <v>37671</v>
      </c>
      <c r="C48" s="71">
        <v>458</v>
      </c>
      <c r="D48" s="64" t="s">
        <v>328</v>
      </c>
      <c r="E48" s="72">
        <v>74.38</v>
      </c>
      <c r="F48" s="62" t="s">
        <v>1594</v>
      </c>
      <c r="G48" s="62" t="s">
        <v>1587</v>
      </c>
      <c r="H48" s="62" t="s">
        <v>1541</v>
      </c>
    </row>
    <row r="49" spans="1:8" x14ac:dyDescent="0.2">
      <c r="A49" s="72" t="s">
        <v>1647</v>
      </c>
      <c r="B49" s="74">
        <v>37671</v>
      </c>
      <c r="C49" s="71">
        <v>116</v>
      </c>
      <c r="D49" s="64" t="s">
        <v>328</v>
      </c>
      <c r="E49" s="72">
        <v>16430</v>
      </c>
      <c r="F49" s="62" t="s">
        <v>1594</v>
      </c>
      <c r="G49" s="62" t="s">
        <v>1587</v>
      </c>
      <c r="H49" s="62" t="s">
        <v>1597</v>
      </c>
    </row>
    <row r="50" spans="1:8" x14ac:dyDescent="0.2">
      <c r="A50" s="72" t="s">
        <v>1648</v>
      </c>
      <c r="B50" s="74">
        <v>37672</v>
      </c>
      <c r="C50" s="71">
        <v>42</v>
      </c>
      <c r="D50" s="64" t="s">
        <v>328</v>
      </c>
      <c r="E50" s="72">
        <v>12000</v>
      </c>
      <c r="F50" s="62" t="s">
        <v>1591</v>
      </c>
      <c r="G50" s="62" t="s">
        <v>1587</v>
      </c>
      <c r="H50" s="62" t="s">
        <v>1528</v>
      </c>
    </row>
    <row r="51" spans="1:8" x14ac:dyDescent="0.2">
      <c r="A51" s="72" t="s">
        <v>1649</v>
      </c>
      <c r="B51" s="74">
        <v>37672</v>
      </c>
      <c r="C51" s="71">
        <v>42</v>
      </c>
      <c r="D51" s="64" t="s">
        <v>328</v>
      </c>
      <c r="E51" s="72">
        <v>12456</v>
      </c>
      <c r="F51" s="62" t="s">
        <v>1594</v>
      </c>
      <c r="G51" s="62" t="s">
        <v>1587</v>
      </c>
      <c r="H51" s="62" t="s">
        <v>1528</v>
      </c>
    </row>
    <row r="52" spans="1:8" x14ac:dyDescent="0.2">
      <c r="A52" s="72" t="s">
        <v>1650</v>
      </c>
      <c r="B52" s="74">
        <v>37672</v>
      </c>
      <c r="C52" s="71">
        <v>43</v>
      </c>
      <c r="D52" s="64" t="s">
        <v>328</v>
      </c>
      <c r="E52" s="27">
        <v>9810</v>
      </c>
      <c r="F52" s="62" t="s">
        <v>1591</v>
      </c>
      <c r="G52" s="62" t="s">
        <v>1587</v>
      </c>
      <c r="H52" s="62" t="s">
        <v>1597</v>
      </c>
    </row>
    <row r="53" spans="1:8" x14ac:dyDescent="0.2">
      <c r="A53" s="72" t="s">
        <v>1651</v>
      </c>
      <c r="B53" s="74">
        <v>37673</v>
      </c>
      <c r="C53" s="71">
        <v>477</v>
      </c>
      <c r="D53" s="64" t="s">
        <v>328</v>
      </c>
      <c r="E53" s="69">
        <v>9810</v>
      </c>
      <c r="F53" s="62" t="s">
        <v>1610</v>
      </c>
      <c r="G53" s="62" t="s">
        <v>1587</v>
      </c>
      <c r="H53" s="62" t="s">
        <v>1597</v>
      </c>
    </row>
    <row r="54" spans="1:8" x14ac:dyDescent="0.2">
      <c r="A54" s="72" t="s">
        <v>1652</v>
      </c>
      <c r="B54" s="74">
        <v>37673</v>
      </c>
      <c r="C54" s="71">
        <v>176</v>
      </c>
      <c r="D54" s="64" t="s">
        <v>328</v>
      </c>
      <c r="E54" s="27">
        <v>13875</v>
      </c>
      <c r="F54" s="62" t="s">
        <v>1594</v>
      </c>
      <c r="G54" s="62" t="s">
        <v>1587</v>
      </c>
      <c r="H54" s="62" t="s">
        <v>1528</v>
      </c>
    </row>
    <row r="55" spans="1:8" x14ac:dyDescent="0.2">
      <c r="A55" s="72" t="s">
        <v>1653</v>
      </c>
      <c r="B55" s="74">
        <v>37673</v>
      </c>
      <c r="C55" s="71">
        <v>176</v>
      </c>
      <c r="D55" s="64" t="s">
        <v>1654</v>
      </c>
      <c r="E55" s="72">
        <v>8215</v>
      </c>
      <c r="F55" s="62" t="s">
        <v>1594</v>
      </c>
      <c r="G55" s="62" t="s">
        <v>1587</v>
      </c>
      <c r="H55" s="62" t="s">
        <v>1528</v>
      </c>
    </row>
    <row r="56" spans="1:8" x14ac:dyDescent="0.2">
      <c r="A56" s="72" t="s">
        <v>1655</v>
      </c>
      <c r="B56" s="74">
        <v>37673</v>
      </c>
      <c r="C56" s="71">
        <v>176</v>
      </c>
      <c r="D56" s="64" t="s">
        <v>1656</v>
      </c>
      <c r="E56" s="72">
        <v>2904</v>
      </c>
      <c r="F56" s="62" t="s">
        <v>1594</v>
      </c>
      <c r="G56" s="62" t="s">
        <v>1587</v>
      </c>
      <c r="H56" s="62" t="s">
        <v>1528</v>
      </c>
    </row>
    <row r="57" spans="1:8" x14ac:dyDescent="0.2">
      <c r="A57" s="72" t="s">
        <v>1657</v>
      </c>
      <c r="B57" s="74">
        <v>37673</v>
      </c>
      <c r="C57" s="71">
        <v>78</v>
      </c>
      <c r="D57" s="64" t="s">
        <v>1656</v>
      </c>
      <c r="E57" s="72">
        <v>4562.5</v>
      </c>
      <c r="F57" s="62" t="s">
        <v>1594</v>
      </c>
      <c r="G57" s="62" t="s">
        <v>1587</v>
      </c>
      <c r="H57" s="62" t="s">
        <v>1597</v>
      </c>
    </row>
    <row r="58" spans="1:8" x14ac:dyDescent="0.2">
      <c r="A58" s="72">
        <v>2</v>
      </c>
      <c r="B58" s="74">
        <v>37677</v>
      </c>
      <c r="C58" s="71">
        <v>393</v>
      </c>
      <c r="D58" s="64" t="s">
        <v>1656</v>
      </c>
      <c r="E58" s="72">
        <v>241.5</v>
      </c>
      <c r="F58" s="62" t="s">
        <v>1594</v>
      </c>
      <c r="G58" s="62" t="s">
        <v>1587</v>
      </c>
      <c r="H58" s="62" t="s">
        <v>1573</v>
      </c>
    </row>
    <row r="59" spans="1:8" x14ac:dyDescent="0.2">
      <c r="A59" s="72">
        <v>3</v>
      </c>
      <c r="B59" s="74">
        <v>37677</v>
      </c>
      <c r="C59" s="71">
        <v>156</v>
      </c>
      <c r="D59" s="64" t="s">
        <v>1658</v>
      </c>
      <c r="E59" s="72">
        <v>5639</v>
      </c>
      <c r="F59" s="62" t="s">
        <v>1594</v>
      </c>
      <c r="G59" s="62" t="s">
        <v>1587</v>
      </c>
      <c r="H59" s="62" t="s">
        <v>1528</v>
      </c>
    </row>
    <row r="60" spans="1:8" x14ac:dyDescent="0.2">
      <c r="A60" s="72" t="s">
        <v>1659</v>
      </c>
      <c r="B60" s="74">
        <v>37677</v>
      </c>
      <c r="C60" s="71">
        <v>198</v>
      </c>
      <c r="D60" s="64" t="s">
        <v>1658</v>
      </c>
      <c r="E60" s="72">
        <v>6524</v>
      </c>
      <c r="F60" s="62" t="s">
        <v>1594</v>
      </c>
      <c r="G60" s="62" t="s">
        <v>1587</v>
      </c>
      <c r="H60" s="62" t="s">
        <v>1528</v>
      </c>
    </row>
    <row r="61" spans="1:8" x14ac:dyDescent="0.2">
      <c r="A61" s="72" t="s">
        <v>1660</v>
      </c>
      <c r="B61" s="74">
        <v>37677</v>
      </c>
      <c r="C61" s="71">
        <v>242</v>
      </c>
      <c r="D61" s="64" t="s">
        <v>1661</v>
      </c>
      <c r="E61" s="72">
        <v>12420</v>
      </c>
      <c r="F61" s="62" t="s">
        <v>1594</v>
      </c>
      <c r="G61" s="62" t="s">
        <v>1587</v>
      </c>
      <c r="H61" s="62" t="s">
        <v>1597</v>
      </c>
    </row>
    <row r="62" spans="1:8" x14ac:dyDescent="0.2">
      <c r="A62" s="72" t="s">
        <v>1662</v>
      </c>
      <c r="B62" s="74">
        <v>37677</v>
      </c>
      <c r="C62" s="71">
        <v>191</v>
      </c>
      <c r="D62" s="64" t="s">
        <v>1663</v>
      </c>
      <c r="E62" s="72">
        <v>23500</v>
      </c>
      <c r="F62" s="62" t="s">
        <v>1601</v>
      </c>
      <c r="G62" s="62" t="s">
        <v>1587</v>
      </c>
      <c r="H62" s="62" t="s">
        <v>1528</v>
      </c>
    </row>
    <row r="63" spans="1:8" x14ac:dyDescent="0.2">
      <c r="A63" s="72" t="s">
        <v>1664</v>
      </c>
      <c r="B63" s="74">
        <v>37677</v>
      </c>
      <c r="C63" s="71">
        <v>346</v>
      </c>
      <c r="D63" s="64" t="s">
        <v>1665</v>
      </c>
      <c r="E63" s="72">
        <v>18200</v>
      </c>
      <c r="F63" s="62" t="s">
        <v>1591</v>
      </c>
      <c r="G63" s="62" t="s">
        <v>1587</v>
      </c>
      <c r="H63" s="62" t="s">
        <v>1597</v>
      </c>
    </row>
    <row r="64" spans="1:8" x14ac:dyDescent="0.2">
      <c r="A64" s="72" t="s">
        <v>1666</v>
      </c>
      <c r="B64" s="74">
        <v>37677</v>
      </c>
      <c r="C64" s="71">
        <v>30</v>
      </c>
      <c r="D64" s="64" t="s">
        <v>1665</v>
      </c>
      <c r="E64" s="72">
        <v>15090</v>
      </c>
      <c r="F64" s="62" t="s">
        <v>1594</v>
      </c>
      <c r="G64" s="62" t="s">
        <v>1587</v>
      </c>
      <c r="H64" s="62" t="s">
        <v>1557</v>
      </c>
    </row>
    <row r="65" spans="1:8" x14ac:dyDescent="0.2">
      <c r="A65" s="72" t="s">
        <v>1667</v>
      </c>
      <c r="B65" s="74">
        <v>37679</v>
      </c>
      <c r="C65" s="71">
        <v>372</v>
      </c>
      <c r="D65" s="64" t="s">
        <v>1668</v>
      </c>
      <c r="E65" s="72">
        <v>11500</v>
      </c>
      <c r="F65" s="62" t="s">
        <v>1594</v>
      </c>
      <c r="G65" s="62" t="s">
        <v>1587</v>
      </c>
      <c r="H65" s="62" t="s">
        <v>1537</v>
      </c>
    </row>
    <row r="66" spans="1:8" x14ac:dyDescent="0.2">
      <c r="A66" s="72" t="s">
        <v>1669</v>
      </c>
      <c r="B66" s="74">
        <v>37680</v>
      </c>
      <c r="C66" s="71">
        <v>261</v>
      </c>
      <c r="D66" s="64" t="s">
        <v>1670</v>
      </c>
      <c r="E66" s="72">
        <v>900</v>
      </c>
      <c r="F66" s="62" t="s">
        <v>1594</v>
      </c>
      <c r="G66" s="62" t="s">
        <v>1587</v>
      </c>
      <c r="H66" s="62" t="s">
        <v>1528</v>
      </c>
    </row>
    <row r="67" spans="1:8" x14ac:dyDescent="0.2">
      <c r="A67" s="72" t="s">
        <v>1671</v>
      </c>
      <c r="B67" s="74">
        <v>37680</v>
      </c>
      <c r="C67" s="71">
        <v>431</v>
      </c>
      <c r="D67" s="64" t="s">
        <v>1672</v>
      </c>
      <c r="E67" s="72">
        <v>308.64</v>
      </c>
      <c r="F67" s="62" t="s">
        <v>1594</v>
      </c>
      <c r="G67" s="62" t="s">
        <v>1587</v>
      </c>
      <c r="H67" s="62" t="s">
        <v>1597</v>
      </c>
    </row>
    <row r="68" spans="1:8" x14ac:dyDescent="0.2">
      <c r="A68" s="72" t="s">
        <v>1673</v>
      </c>
      <c r="B68" s="74">
        <v>37680</v>
      </c>
      <c r="C68" s="71">
        <v>289</v>
      </c>
      <c r="D68" s="64" t="s">
        <v>1477</v>
      </c>
      <c r="E68" s="72">
        <v>60530.58</v>
      </c>
      <c r="F68" s="62" t="s">
        <v>1599</v>
      </c>
      <c r="G68" s="62" t="s">
        <v>1587</v>
      </c>
      <c r="H68" s="62" t="s">
        <v>1528</v>
      </c>
    </row>
    <row r="69" spans="1:8" x14ac:dyDescent="0.2">
      <c r="A69" s="72" t="s">
        <v>1674</v>
      </c>
      <c r="B69" s="74">
        <v>37680</v>
      </c>
      <c r="C69" s="71">
        <v>479</v>
      </c>
      <c r="D69" s="64" t="s">
        <v>1675</v>
      </c>
      <c r="E69" s="72">
        <v>5800</v>
      </c>
      <c r="F69" s="62" t="s">
        <v>1610</v>
      </c>
      <c r="G69" s="62" t="s">
        <v>1587</v>
      </c>
      <c r="H69" s="62" t="s">
        <v>1573</v>
      </c>
    </row>
    <row r="70" spans="1:8" x14ac:dyDescent="0.2">
      <c r="A70" s="72" t="s">
        <v>1676</v>
      </c>
      <c r="B70" s="74">
        <v>37685</v>
      </c>
      <c r="C70" s="71">
        <v>289</v>
      </c>
      <c r="D70" s="64" t="s">
        <v>1675</v>
      </c>
      <c r="E70" s="72">
        <v>4170</v>
      </c>
      <c r="F70" s="62" t="s">
        <v>1599</v>
      </c>
      <c r="G70" s="62" t="s">
        <v>1587</v>
      </c>
      <c r="H70" s="62" t="s">
        <v>1528</v>
      </c>
    </row>
    <row r="71" spans="1:8" x14ac:dyDescent="0.2">
      <c r="A71" s="72" t="s">
        <v>1677</v>
      </c>
      <c r="B71" s="74">
        <v>37685</v>
      </c>
      <c r="C71" s="71">
        <v>289</v>
      </c>
      <c r="D71" s="64" t="s">
        <v>1675</v>
      </c>
      <c r="E71" s="72">
        <v>625</v>
      </c>
      <c r="F71" s="62" t="s">
        <v>1599</v>
      </c>
      <c r="G71" s="62" t="s">
        <v>1587</v>
      </c>
      <c r="H71" s="62" t="s">
        <v>1528</v>
      </c>
    </row>
    <row r="72" spans="1:8" x14ac:dyDescent="0.2">
      <c r="A72" s="72" t="s">
        <v>1678</v>
      </c>
      <c r="B72" s="74">
        <v>37685</v>
      </c>
      <c r="C72" s="71">
        <v>480</v>
      </c>
      <c r="D72" s="64" t="s">
        <v>1679</v>
      </c>
      <c r="E72" s="72">
        <v>600</v>
      </c>
      <c r="F72" s="62" t="s">
        <v>1601</v>
      </c>
      <c r="G72" s="62" t="s">
        <v>1587</v>
      </c>
      <c r="H72" s="62" t="s">
        <v>1561</v>
      </c>
    </row>
    <row r="73" spans="1:8" x14ac:dyDescent="0.2">
      <c r="A73" s="72" t="s">
        <v>1680</v>
      </c>
      <c r="B73" s="74">
        <v>37686</v>
      </c>
      <c r="C73" s="71">
        <v>169</v>
      </c>
      <c r="D73" s="64" t="s">
        <v>1681</v>
      </c>
      <c r="E73" s="72">
        <v>21405</v>
      </c>
      <c r="F73" s="62" t="s">
        <v>1594</v>
      </c>
      <c r="G73" s="62" t="s">
        <v>1587</v>
      </c>
      <c r="H73" s="62" t="s">
        <v>1538</v>
      </c>
    </row>
    <row r="74" spans="1:8" x14ac:dyDescent="0.2">
      <c r="A74" s="72" t="s">
        <v>1682</v>
      </c>
      <c r="B74" s="74">
        <v>37686</v>
      </c>
      <c r="C74" s="71">
        <v>169</v>
      </c>
      <c r="D74" s="64" t="s">
        <v>1199</v>
      </c>
      <c r="E74" s="72">
        <v>359.94</v>
      </c>
      <c r="F74" s="62" t="s">
        <v>1594</v>
      </c>
      <c r="G74" s="62" t="s">
        <v>1587</v>
      </c>
      <c r="H74" s="62" t="s">
        <v>1538</v>
      </c>
    </row>
    <row r="75" spans="1:8" x14ac:dyDescent="0.2">
      <c r="A75" s="72" t="s">
        <v>1683</v>
      </c>
      <c r="B75" s="74">
        <v>37687</v>
      </c>
      <c r="C75" s="71">
        <v>345</v>
      </c>
      <c r="D75" s="64" t="s">
        <v>1199</v>
      </c>
      <c r="E75" s="72">
        <v>2702.23</v>
      </c>
      <c r="F75" s="62" t="s">
        <v>1591</v>
      </c>
      <c r="G75" s="62" t="s">
        <v>1587</v>
      </c>
      <c r="H75" s="62" t="s">
        <v>1554</v>
      </c>
    </row>
    <row r="76" spans="1:8" x14ac:dyDescent="0.2">
      <c r="A76" s="72" t="s">
        <v>1684</v>
      </c>
      <c r="B76" s="74">
        <v>37687</v>
      </c>
      <c r="C76" s="71">
        <v>289</v>
      </c>
      <c r="D76" s="64" t="s">
        <v>1199</v>
      </c>
      <c r="E76" s="72">
        <v>3835.7</v>
      </c>
      <c r="F76" s="62" t="s">
        <v>1599</v>
      </c>
      <c r="G76" s="62" t="s">
        <v>1587</v>
      </c>
      <c r="H76" s="62" t="s">
        <v>1528</v>
      </c>
    </row>
    <row r="77" spans="1:8" x14ac:dyDescent="0.2">
      <c r="A77" s="72" t="s">
        <v>1685</v>
      </c>
      <c r="B77" s="74">
        <v>37692</v>
      </c>
      <c r="C77" s="71">
        <v>313</v>
      </c>
      <c r="D77" s="64" t="s">
        <v>1199</v>
      </c>
      <c r="E77" s="72">
        <v>19499</v>
      </c>
      <c r="F77" s="62" t="s">
        <v>1591</v>
      </c>
      <c r="G77" s="62" t="s">
        <v>1587</v>
      </c>
      <c r="H77" s="62" t="s">
        <v>1597</v>
      </c>
    </row>
    <row r="78" spans="1:8" x14ac:dyDescent="0.2">
      <c r="A78" s="72" t="s">
        <v>1686</v>
      </c>
      <c r="B78" s="74">
        <v>37692</v>
      </c>
      <c r="C78" s="71">
        <v>78</v>
      </c>
      <c r="D78" s="64" t="s">
        <v>1199</v>
      </c>
      <c r="E78" s="72">
        <v>459.95</v>
      </c>
      <c r="F78" s="62" t="s">
        <v>1594</v>
      </c>
      <c r="G78" s="62" t="s">
        <v>1587</v>
      </c>
      <c r="H78" s="62" t="s">
        <v>1597</v>
      </c>
    </row>
    <row r="79" spans="1:8" x14ac:dyDescent="0.2">
      <c r="A79" s="72" t="s">
        <v>1687</v>
      </c>
      <c r="B79" s="74">
        <v>37694</v>
      </c>
      <c r="C79" s="71">
        <v>481</v>
      </c>
      <c r="D79" s="64" t="s">
        <v>1199</v>
      </c>
      <c r="E79" s="72">
        <v>590.76</v>
      </c>
      <c r="F79" s="62" t="s">
        <v>1599</v>
      </c>
      <c r="G79" s="62" t="s">
        <v>1587</v>
      </c>
      <c r="H79" s="62" t="s">
        <v>1535</v>
      </c>
    </row>
    <row r="80" spans="1:8" x14ac:dyDescent="0.2">
      <c r="A80" s="72" t="s">
        <v>1688</v>
      </c>
      <c r="B80" s="74">
        <v>37695</v>
      </c>
      <c r="C80" s="71">
        <v>289</v>
      </c>
      <c r="D80" s="64" t="s">
        <v>1199</v>
      </c>
      <c r="E80" s="72">
        <v>380.13</v>
      </c>
      <c r="F80" s="62" t="s">
        <v>1599</v>
      </c>
      <c r="G80" s="62" t="s">
        <v>1587</v>
      </c>
      <c r="H80" s="62" t="s">
        <v>1528</v>
      </c>
    </row>
    <row r="81" spans="1:8" x14ac:dyDescent="0.2">
      <c r="A81" s="72" t="s">
        <v>1689</v>
      </c>
      <c r="B81" s="74">
        <v>37695</v>
      </c>
      <c r="C81" s="71">
        <v>289</v>
      </c>
      <c r="D81" s="64" t="s">
        <v>1199</v>
      </c>
      <c r="E81" s="72">
        <v>381.41</v>
      </c>
      <c r="F81" s="62" t="s">
        <v>1599</v>
      </c>
      <c r="G81" s="62" t="s">
        <v>1587</v>
      </c>
      <c r="H81" s="62" t="s">
        <v>1528</v>
      </c>
    </row>
    <row r="82" spans="1:8" x14ac:dyDescent="0.2">
      <c r="A82" s="72" t="s">
        <v>1690</v>
      </c>
      <c r="B82" s="74">
        <v>37695</v>
      </c>
      <c r="C82" s="71">
        <v>345</v>
      </c>
      <c r="D82" s="64" t="s">
        <v>1199</v>
      </c>
      <c r="E82" s="72">
        <v>290</v>
      </c>
      <c r="F82" s="62" t="s">
        <v>1591</v>
      </c>
      <c r="G82" s="62" t="s">
        <v>1587</v>
      </c>
      <c r="H82" s="62" t="s">
        <v>1554</v>
      </c>
    </row>
    <row r="83" spans="1:8" x14ac:dyDescent="0.2">
      <c r="A83" s="72" t="s">
        <v>1691</v>
      </c>
      <c r="B83" s="74">
        <v>37698</v>
      </c>
      <c r="C83" s="71">
        <v>295</v>
      </c>
      <c r="D83" s="64" t="s">
        <v>1199</v>
      </c>
      <c r="E83" s="72">
        <v>1076.8599999999999</v>
      </c>
      <c r="F83" s="62" t="s">
        <v>1591</v>
      </c>
      <c r="G83" s="62" t="s">
        <v>1587</v>
      </c>
      <c r="H83" s="62" t="s">
        <v>1597</v>
      </c>
    </row>
    <row r="84" spans="1:8" x14ac:dyDescent="0.2">
      <c r="A84" s="72" t="s">
        <v>1692</v>
      </c>
      <c r="B84" s="74">
        <v>37698</v>
      </c>
      <c r="C84" s="71">
        <v>157</v>
      </c>
      <c r="D84" s="64" t="s">
        <v>1199</v>
      </c>
      <c r="E84" s="72">
        <v>943</v>
      </c>
      <c r="F84" s="62" t="s">
        <v>1594</v>
      </c>
      <c r="G84" s="62" t="s">
        <v>1587</v>
      </c>
      <c r="H84" s="62" t="s">
        <v>1597</v>
      </c>
    </row>
    <row r="85" spans="1:8" x14ac:dyDescent="0.2">
      <c r="A85" s="72" t="s">
        <v>1693</v>
      </c>
      <c r="B85" s="74">
        <v>37698</v>
      </c>
      <c r="C85" s="71">
        <v>482</v>
      </c>
      <c r="D85" s="64" t="s">
        <v>1199</v>
      </c>
      <c r="E85" s="72">
        <v>445.83</v>
      </c>
      <c r="F85" s="62" t="s">
        <v>1610</v>
      </c>
      <c r="G85" s="62" t="s">
        <v>1587</v>
      </c>
      <c r="H85" s="62" t="s">
        <v>1538</v>
      </c>
    </row>
    <row r="86" spans="1:8" x14ac:dyDescent="0.2">
      <c r="A86" s="72" t="s">
        <v>1694</v>
      </c>
      <c r="B86" s="74">
        <v>37701</v>
      </c>
      <c r="C86" s="71">
        <v>483</v>
      </c>
      <c r="D86" s="64" t="s">
        <v>1199</v>
      </c>
      <c r="E86" s="72">
        <v>913.63</v>
      </c>
      <c r="F86" s="62" t="s">
        <v>1591</v>
      </c>
      <c r="G86" s="62" t="s">
        <v>1587</v>
      </c>
      <c r="H86" s="62" t="s">
        <v>1536</v>
      </c>
    </row>
    <row r="87" spans="1:8" x14ac:dyDescent="0.2">
      <c r="A87" s="72" t="s">
        <v>1695</v>
      </c>
      <c r="B87" s="74">
        <v>37701</v>
      </c>
      <c r="C87" s="71">
        <v>483</v>
      </c>
      <c r="D87" s="64" t="s">
        <v>1199</v>
      </c>
      <c r="E87" s="72">
        <v>441.72</v>
      </c>
      <c r="F87" s="62" t="s">
        <v>1591</v>
      </c>
      <c r="G87" s="62" t="s">
        <v>1587</v>
      </c>
      <c r="H87" s="62" t="s">
        <v>1536</v>
      </c>
    </row>
    <row r="88" spans="1:8" x14ac:dyDescent="0.2">
      <c r="A88" s="72" t="s">
        <v>1696</v>
      </c>
      <c r="B88" s="74">
        <v>37705</v>
      </c>
      <c r="C88" s="71">
        <v>301</v>
      </c>
      <c r="D88" s="64" t="s">
        <v>1199</v>
      </c>
      <c r="E88" s="72">
        <v>577.82000000000005</v>
      </c>
      <c r="F88" s="62" t="s">
        <v>1594</v>
      </c>
      <c r="G88" s="62" t="s">
        <v>1587</v>
      </c>
      <c r="H88" s="62" t="s">
        <v>1597</v>
      </c>
    </row>
    <row r="89" spans="1:8" x14ac:dyDescent="0.2">
      <c r="A89" s="72" t="s">
        <v>1697</v>
      </c>
      <c r="B89" s="74">
        <v>37706</v>
      </c>
      <c r="C89" s="71">
        <v>56</v>
      </c>
      <c r="D89" s="64" t="s">
        <v>1199</v>
      </c>
      <c r="E89" s="72">
        <v>223.67</v>
      </c>
      <c r="F89" s="62" t="s">
        <v>1594</v>
      </c>
      <c r="G89" s="62" t="s">
        <v>1587</v>
      </c>
      <c r="H89" s="62" t="s">
        <v>1541</v>
      </c>
    </row>
    <row r="90" spans="1:8" x14ac:dyDescent="0.2">
      <c r="A90" s="72" t="s">
        <v>1698</v>
      </c>
      <c r="B90" s="74">
        <v>37707</v>
      </c>
      <c r="C90" s="71">
        <v>289</v>
      </c>
      <c r="D90" s="64" t="s">
        <v>1199</v>
      </c>
      <c r="E90" s="72">
        <v>851.32</v>
      </c>
      <c r="F90" s="62" t="s">
        <v>1599</v>
      </c>
      <c r="G90" s="62" t="s">
        <v>1587</v>
      </c>
      <c r="H90" s="62" t="s">
        <v>1528</v>
      </c>
    </row>
    <row r="91" spans="1:8" x14ac:dyDescent="0.2">
      <c r="A91" s="72" t="s">
        <v>1699</v>
      </c>
      <c r="B91" s="74">
        <v>37707</v>
      </c>
      <c r="C91" s="71">
        <v>289</v>
      </c>
      <c r="D91" s="64" t="s">
        <v>1199</v>
      </c>
      <c r="E91" s="72">
        <v>515.41999999999996</v>
      </c>
      <c r="F91" s="62" t="s">
        <v>1599</v>
      </c>
      <c r="G91" s="62" t="s">
        <v>1587</v>
      </c>
      <c r="H91" s="62" t="s">
        <v>1528</v>
      </c>
    </row>
    <row r="92" spans="1:8" x14ac:dyDescent="0.2">
      <c r="A92" s="72" t="s">
        <v>1700</v>
      </c>
      <c r="B92" s="74">
        <v>37707</v>
      </c>
      <c r="C92" s="71">
        <v>124</v>
      </c>
      <c r="D92" s="64" t="s">
        <v>1199</v>
      </c>
      <c r="E92" s="72">
        <v>603.12</v>
      </c>
      <c r="F92" s="62" t="s">
        <v>1594</v>
      </c>
      <c r="G92" s="62" t="s">
        <v>1587</v>
      </c>
      <c r="H92" s="62" t="s">
        <v>1597</v>
      </c>
    </row>
    <row r="93" spans="1:8" x14ac:dyDescent="0.2">
      <c r="A93" s="72" t="s">
        <v>1701</v>
      </c>
      <c r="B93" s="74">
        <v>37707</v>
      </c>
      <c r="C93" s="71">
        <v>485</v>
      </c>
      <c r="D93" s="64" t="s">
        <v>1199</v>
      </c>
      <c r="E93" s="72">
        <v>559.84</v>
      </c>
      <c r="F93" s="62" t="s">
        <v>1591</v>
      </c>
      <c r="G93" s="62" t="s">
        <v>1587</v>
      </c>
      <c r="H93" s="62" t="s">
        <v>1597</v>
      </c>
    </row>
    <row r="94" spans="1:8" x14ac:dyDescent="0.2">
      <c r="A94" s="72" t="s">
        <v>1702</v>
      </c>
      <c r="B94" s="74">
        <v>37707</v>
      </c>
      <c r="C94" s="71">
        <v>484</v>
      </c>
      <c r="D94" s="64" t="s">
        <v>1199</v>
      </c>
      <c r="E94" s="72">
        <v>394.68</v>
      </c>
      <c r="F94" s="62" t="s">
        <v>1591</v>
      </c>
      <c r="G94" s="62" t="s">
        <v>1587</v>
      </c>
      <c r="H94" s="62" t="s">
        <v>1535</v>
      </c>
    </row>
    <row r="95" spans="1:8" x14ac:dyDescent="0.2">
      <c r="A95" s="72" t="s">
        <v>1703</v>
      </c>
      <c r="B95" s="74">
        <v>37707</v>
      </c>
      <c r="C95" s="71">
        <v>458</v>
      </c>
      <c r="D95" s="64" t="s">
        <v>1199</v>
      </c>
      <c r="E95" s="72">
        <v>833.09</v>
      </c>
      <c r="F95" s="62" t="s">
        <v>1591</v>
      </c>
      <c r="G95" s="62" t="s">
        <v>1587</v>
      </c>
      <c r="H95" s="62" t="s">
        <v>1541</v>
      </c>
    </row>
    <row r="96" spans="1:8" x14ac:dyDescent="0.2">
      <c r="A96" s="72" t="s">
        <v>1704</v>
      </c>
      <c r="B96" s="74">
        <v>37708</v>
      </c>
      <c r="C96" s="71">
        <v>198</v>
      </c>
      <c r="D96" s="64" t="s">
        <v>1199</v>
      </c>
      <c r="E96" s="69">
        <v>1056.3900000000001</v>
      </c>
      <c r="F96" s="62" t="s">
        <v>1591</v>
      </c>
      <c r="G96" s="62" t="s">
        <v>1587</v>
      </c>
      <c r="H96" s="62" t="s">
        <v>1528</v>
      </c>
    </row>
    <row r="97" spans="1:8" x14ac:dyDescent="0.2">
      <c r="A97" s="72" t="s">
        <v>1705</v>
      </c>
      <c r="B97" s="74">
        <v>37708</v>
      </c>
      <c r="C97" s="71">
        <v>289</v>
      </c>
      <c r="D97" s="64" t="s">
        <v>1706</v>
      </c>
      <c r="E97" s="72">
        <v>7504</v>
      </c>
      <c r="F97" s="62" t="s">
        <v>1599</v>
      </c>
      <c r="G97" s="62" t="s">
        <v>1587</v>
      </c>
      <c r="H97" s="62" t="s">
        <v>1528</v>
      </c>
    </row>
    <row r="98" spans="1:8" x14ac:dyDescent="0.2">
      <c r="A98" s="72" t="s">
        <v>1707</v>
      </c>
      <c r="B98" s="74">
        <v>37711</v>
      </c>
      <c r="C98" s="71">
        <v>162</v>
      </c>
      <c r="D98" s="64" t="s">
        <v>587</v>
      </c>
      <c r="E98" s="72">
        <v>7090</v>
      </c>
      <c r="F98" s="62" t="s">
        <v>1594</v>
      </c>
      <c r="G98" s="62" t="s">
        <v>1587</v>
      </c>
      <c r="H98" s="62" t="s">
        <v>1597</v>
      </c>
    </row>
    <row r="99" spans="1:8" x14ac:dyDescent="0.2">
      <c r="A99" s="72" t="s">
        <v>1708</v>
      </c>
      <c r="B99" s="74">
        <v>37711</v>
      </c>
      <c r="C99" s="71">
        <v>431</v>
      </c>
      <c r="D99" s="64" t="s">
        <v>587</v>
      </c>
      <c r="E99" s="72">
        <v>7090</v>
      </c>
      <c r="F99" s="62" t="s">
        <v>1594</v>
      </c>
      <c r="G99" s="62" t="s">
        <v>1587</v>
      </c>
      <c r="H99" s="62" t="s">
        <v>1597</v>
      </c>
    </row>
    <row r="100" spans="1:8" x14ac:dyDescent="0.2">
      <c r="A100" s="72" t="s">
        <v>1709</v>
      </c>
      <c r="B100" s="74">
        <v>37715</v>
      </c>
      <c r="C100" s="71">
        <v>30</v>
      </c>
      <c r="D100" s="64" t="s">
        <v>587</v>
      </c>
      <c r="E100" s="72">
        <v>35500</v>
      </c>
      <c r="F100" s="62" t="s">
        <v>1591</v>
      </c>
      <c r="G100" s="62" t="s">
        <v>1587</v>
      </c>
      <c r="H100" s="62" t="s">
        <v>1557</v>
      </c>
    </row>
    <row r="101" spans="1:8" x14ac:dyDescent="0.2">
      <c r="A101" s="72" t="s">
        <v>1710</v>
      </c>
      <c r="B101" s="74">
        <v>37715</v>
      </c>
      <c r="C101" s="71">
        <v>372</v>
      </c>
      <c r="D101" s="64" t="s">
        <v>587</v>
      </c>
      <c r="E101" s="72">
        <v>33200</v>
      </c>
      <c r="F101" s="62" t="s">
        <v>1594</v>
      </c>
      <c r="G101" s="62" t="s">
        <v>1587</v>
      </c>
      <c r="H101" s="62" t="s">
        <v>1537</v>
      </c>
    </row>
    <row r="102" spans="1:8" x14ac:dyDescent="0.2">
      <c r="A102" s="72" t="s">
        <v>1711</v>
      </c>
      <c r="B102" s="74">
        <v>37716</v>
      </c>
      <c r="C102" s="71">
        <v>415</v>
      </c>
      <c r="D102" s="64" t="s">
        <v>587</v>
      </c>
      <c r="E102" s="72">
        <v>37000</v>
      </c>
      <c r="F102" s="62" t="s">
        <v>1591</v>
      </c>
      <c r="G102" s="62" t="s">
        <v>1587</v>
      </c>
      <c r="H102" s="62" t="s">
        <v>1597</v>
      </c>
    </row>
    <row r="103" spans="1:8" x14ac:dyDescent="0.2">
      <c r="A103" s="72" t="s">
        <v>1712</v>
      </c>
      <c r="B103" s="74">
        <v>37719</v>
      </c>
      <c r="C103" s="71">
        <v>373</v>
      </c>
      <c r="D103" s="64" t="s">
        <v>587</v>
      </c>
      <c r="E103" s="27">
        <v>13700</v>
      </c>
      <c r="F103" s="62" t="s">
        <v>1599</v>
      </c>
      <c r="G103" s="62" t="s">
        <v>1587</v>
      </c>
      <c r="H103" s="62" t="s">
        <v>1528</v>
      </c>
    </row>
    <row r="104" spans="1:8" x14ac:dyDescent="0.2">
      <c r="A104" s="72" t="s">
        <v>1713</v>
      </c>
      <c r="B104" s="74">
        <v>37720</v>
      </c>
      <c r="C104" s="71">
        <v>316</v>
      </c>
      <c r="D104" s="64" t="s">
        <v>1714</v>
      </c>
      <c r="E104" s="72">
        <v>11975</v>
      </c>
      <c r="F104" s="62" t="s">
        <v>1594</v>
      </c>
      <c r="G104" s="62" t="s">
        <v>1587</v>
      </c>
      <c r="H104" s="62" t="s">
        <v>1597</v>
      </c>
    </row>
    <row r="105" spans="1:8" x14ac:dyDescent="0.2">
      <c r="A105" s="72" t="s">
        <v>1715</v>
      </c>
      <c r="B105" s="74">
        <v>37720</v>
      </c>
      <c r="C105" s="71">
        <v>482</v>
      </c>
      <c r="D105" s="64" t="s">
        <v>1716</v>
      </c>
      <c r="E105" s="72">
        <v>540</v>
      </c>
      <c r="F105" s="62" t="s">
        <v>1594</v>
      </c>
      <c r="G105" s="62" t="s">
        <v>1587</v>
      </c>
      <c r="H105" s="62" t="s">
        <v>1538</v>
      </c>
    </row>
    <row r="106" spans="1:8" x14ac:dyDescent="0.2">
      <c r="A106" s="72" t="s">
        <v>1717</v>
      </c>
      <c r="B106" s="74">
        <v>37720</v>
      </c>
      <c r="C106" s="71">
        <v>84</v>
      </c>
      <c r="D106" s="64" t="s">
        <v>1718</v>
      </c>
      <c r="E106" s="72">
        <v>102088</v>
      </c>
      <c r="F106" s="62" t="s">
        <v>1594</v>
      </c>
      <c r="G106" s="62" t="s">
        <v>1587</v>
      </c>
      <c r="H106" s="62" t="s">
        <v>1597</v>
      </c>
    </row>
    <row r="107" spans="1:8" x14ac:dyDescent="0.2">
      <c r="A107" s="72" t="s">
        <v>1719</v>
      </c>
      <c r="B107" s="74">
        <v>37720</v>
      </c>
      <c r="C107" s="71">
        <v>486</v>
      </c>
      <c r="D107" s="64" t="s">
        <v>1718</v>
      </c>
      <c r="E107" s="72">
        <v>-102088</v>
      </c>
      <c r="F107" s="62" t="s">
        <v>1594</v>
      </c>
      <c r="G107" s="62" t="s">
        <v>1587</v>
      </c>
      <c r="H107" s="62" t="s">
        <v>1536</v>
      </c>
    </row>
    <row r="108" spans="1:8" x14ac:dyDescent="0.2">
      <c r="A108" s="72" t="s">
        <v>1720</v>
      </c>
      <c r="B108" s="74">
        <v>37720</v>
      </c>
      <c r="C108" s="71">
        <v>141</v>
      </c>
      <c r="D108" s="64" t="s">
        <v>1721</v>
      </c>
      <c r="E108" s="72">
        <v>30785</v>
      </c>
      <c r="F108" s="62" t="s">
        <v>1594</v>
      </c>
      <c r="G108" s="62" t="s">
        <v>1587</v>
      </c>
      <c r="H108" s="62" t="s">
        <v>1597</v>
      </c>
    </row>
    <row r="109" spans="1:8" x14ac:dyDescent="0.2">
      <c r="A109" s="72" t="s">
        <v>1722</v>
      </c>
      <c r="B109" s="74">
        <v>37720</v>
      </c>
      <c r="C109" s="71">
        <v>318</v>
      </c>
      <c r="D109" s="64" t="s">
        <v>1244</v>
      </c>
      <c r="E109" s="72">
        <v>197.7</v>
      </c>
      <c r="F109" s="62" t="s">
        <v>1594</v>
      </c>
      <c r="G109" s="62" t="s">
        <v>1587</v>
      </c>
      <c r="H109" s="62" t="s">
        <v>1539</v>
      </c>
    </row>
    <row r="110" spans="1:8" x14ac:dyDescent="0.2">
      <c r="A110" s="72" t="s">
        <v>1723</v>
      </c>
      <c r="B110" s="74">
        <v>37720</v>
      </c>
      <c r="C110" s="71">
        <v>374</v>
      </c>
      <c r="D110" s="64" t="s">
        <v>1244</v>
      </c>
      <c r="E110" s="27">
        <v>255.38</v>
      </c>
      <c r="F110" s="62" t="s">
        <v>1594</v>
      </c>
      <c r="G110" s="62" t="s">
        <v>1587</v>
      </c>
      <c r="H110" s="62" t="s">
        <v>1597</v>
      </c>
    </row>
    <row r="111" spans="1:8" x14ac:dyDescent="0.2">
      <c r="A111" s="72" t="s">
        <v>1724</v>
      </c>
      <c r="B111" s="74">
        <v>37720</v>
      </c>
      <c r="C111" s="71">
        <v>207</v>
      </c>
      <c r="D111" s="64" t="s">
        <v>1244</v>
      </c>
      <c r="E111" s="27">
        <v>522.88</v>
      </c>
      <c r="F111" s="62" t="s">
        <v>1594</v>
      </c>
      <c r="G111" s="62" t="s">
        <v>1587</v>
      </c>
      <c r="H111" s="62" t="s">
        <v>1597</v>
      </c>
    </row>
    <row r="112" spans="1:8" x14ac:dyDescent="0.2">
      <c r="A112" s="72" t="s">
        <v>1725</v>
      </c>
      <c r="B112" s="74">
        <v>37720</v>
      </c>
      <c r="C112" s="71">
        <v>264</v>
      </c>
      <c r="D112" s="64" t="s">
        <v>1726</v>
      </c>
      <c r="E112" s="72">
        <v>5825</v>
      </c>
      <c r="F112" s="62" t="s">
        <v>1594</v>
      </c>
      <c r="G112" s="62" t="s">
        <v>1587</v>
      </c>
      <c r="H112" s="62" t="s">
        <v>1597</v>
      </c>
    </row>
    <row r="113" spans="1:8" x14ac:dyDescent="0.2">
      <c r="A113" s="72" t="s">
        <v>1727</v>
      </c>
      <c r="B113" s="74">
        <v>37720</v>
      </c>
      <c r="C113" s="71">
        <v>373</v>
      </c>
      <c r="D113" s="64" t="s">
        <v>684</v>
      </c>
      <c r="E113" s="72">
        <v>13800</v>
      </c>
      <c r="F113" s="62" t="s">
        <v>1594</v>
      </c>
      <c r="G113" s="62" t="s">
        <v>1587</v>
      </c>
      <c r="H113" s="62" t="s">
        <v>1528</v>
      </c>
    </row>
    <row r="114" spans="1:8" x14ac:dyDescent="0.2">
      <c r="A114" s="72" t="s">
        <v>1728</v>
      </c>
      <c r="B114" s="74">
        <v>37720</v>
      </c>
      <c r="C114" s="71">
        <v>338</v>
      </c>
      <c r="D114" s="64" t="s">
        <v>684</v>
      </c>
      <c r="E114" s="27">
        <v>11318</v>
      </c>
      <c r="F114" s="62" t="s">
        <v>1594</v>
      </c>
      <c r="G114" s="62" t="s">
        <v>1587</v>
      </c>
      <c r="H114" s="62" t="s">
        <v>1597</v>
      </c>
    </row>
    <row r="115" spans="1:8" x14ac:dyDescent="0.2">
      <c r="A115" s="72" t="s">
        <v>1729</v>
      </c>
      <c r="B115" s="74">
        <v>37720</v>
      </c>
      <c r="C115" s="71">
        <v>321</v>
      </c>
      <c r="D115" s="64" t="s">
        <v>1730</v>
      </c>
      <c r="E115" s="72">
        <v>66.06</v>
      </c>
      <c r="F115" s="62" t="s">
        <v>1594</v>
      </c>
      <c r="G115" s="62" t="s">
        <v>1587</v>
      </c>
      <c r="H115" s="62" t="s">
        <v>1597</v>
      </c>
    </row>
    <row r="116" spans="1:8" x14ac:dyDescent="0.2">
      <c r="A116" s="72" t="s">
        <v>1731</v>
      </c>
      <c r="B116" s="74">
        <v>37720</v>
      </c>
      <c r="C116" s="71">
        <v>270</v>
      </c>
      <c r="D116" s="64" t="s">
        <v>1730</v>
      </c>
      <c r="E116" s="72">
        <v>166.29</v>
      </c>
      <c r="F116" s="62" t="s">
        <v>1594</v>
      </c>
      <c r="G116" s="62" t="s">
        <v>1587</v>
      </c>
      <c r="H116" s="62" t="s">
        <v>1597</v>
      </c>
    </row>
    <row r="117" spans="1:8" x14ac:dyDescent="0.2">
      <c r="A117" s="72" t="s">
        <v>1732</v>
      </c>
      <c r="B117" s="74">
        <v>37720</v>
      </c>
      <c r="C117" s="71">
        <v>301</v>
      </c>
      <c r="D117" s="64" t="s">
        <v>1730</v>
      </c>
      <c r="E117" s="72">
        <v>585.97</v>
      </c>
      <c r="F117" s="62" t="s">
        <v>1594</v>
      </c>
      <c r="G117" s="62" t="s">
        <v>1587</v>
      </c>
      <c r="H117" s="62" t="s">
        <v>1597</v>
      </c>
    </row>
    <row r="118" spans="1:8" x14ac:dyDescent="0.2">
      <c r="A118" s="72" t="s">
        <v>1733</v>
      </c>
      <c r="B118" s="74">
        <v>37720</v>
      </c>
      <c r="C118" s="71">
        <v>269</v>
      </c>
      <c r="D118" s="64" t="s">
        <v>1730</v>
      </c>
      <c r="E118" s="72">
        <v>110.68</v>
      </c>
      <c r="F118" s="62" t="s">
        <v>1594</v>
      </c>
      <c r="G118" s="62" t="s">
        <v>1587</v>
      </c>
      <c r="H118" s="62" t="s">
        <v>1597</v>
      </c>
    </row>
    <row r="119" spans="1:8" x14ac:dyDescent="0.2">
      <c r="A119" s="72" t="s">
        <v>1734</v>
      </c>
      <c r="B119" s="74">
        <v>37721</v>
      </c>
      <c r="C119" s="71">
        <v>487</v>
      </c>
      <c r="D119" s="64" t="s">
        <v>1730</v>
      </c>
      <c r="E119" s="72">
        <v>140.56</v>
      </c>
      <c r="F119" s="62" t="s">
        <v>1594</v>
      </c>
      <c r="G119" s="62" t="s">
        <v>1587</v>
      </c>
      <c r="H119" s="62" t="s">
        <v>1597</v>
      </c>
    </row>
    <row r="120" spans="1:8" x14ac:dyDescent="0.2">
      <c r="A120" s="72" t="s">
        <v>1735</v>
      </c>
      <c r="B120" s="74">
        <v>37721</v>
      </c>
      <c r="C120" s="71">
        <v>138</v>
      </c>
      <c r="D120" s="64" t="s">
        <v>1736</v>
      </c>
      <c r="E120" s="72">
        <v>15750</v>
      </c>
      <c r="F120" s="62" t="s">
        <v>1594</v>
      </c>
      <c r="G120" s="62" t="s">
        <v>1587</v>
      </c>
      <c r="H120" s="62" t="s">
        <v>1597</v>
      </c>
    </row>
    <row r="121" spans="1:8" x14ac:dyDescent="0.2">
      <c r="A121" s="72" t="s">
        <v>1737</v>
      </c>
      <c r="B121" s="74">
        <v>37721</v>
      </c>
      <c r="C121" s="71">
        <v>123</v>
      </c>
      <c r="D121" s="64" t="s">
        <v>1738</v>
      </c>
      <c r="E121" s="72">
        <v>4900</v>
      </c>
      <c r="F121" s="62" t="s">
        <v>1594</v>
      </c>
      <c r="G121" s="62" t="s">
        <v>1587</v>
      </c>
      <c r="H121" s="62" t="s">
        <v>1597</v>
      </c>
    </row>
    <row r="122" spans="1:8" x14ac:dyDescent="0.2">
      <c r="A122" s="72" t="s">
        <v>1739</v>
      </c>
      <c r="B122" s="74">
        <v>37721</v>
      </c>
      <c r="C122" s="71">
        <v>268</v>
      </c>
      <c r="D122" s="64" t="s">
        <v>1740</v>
      </c>
      <c r="E122" s="72">
        <v>762.97</v>
      </c>
      <c r="F122" s="62" t="s">
        <v>1594</v>
      </c>
      <c r="G122" s="62" t="s">
        <v>1587</v>
      </c>
      <c r="H122" s="62" t="s">
        <v>1538</v>
      </c>
    </row>
    <row r="123" spans="1:8" x14ac:dyDescent="0.2">
      <c r="A123" s="72" t="s">
        <v>1741</v>
      </c>
      <c r="B123" s="74">
        <v>37721</v>
      </c>
      <c r="C123" s="71">
        <v>167</v>
      </c>
      <c r="D123" s="64" t="s">
        <v>1742</v>
      </c>
      <c r="E123" s="72">
        <v>82.5</v>
      </c>
      <c r="F123" s="62" t="s">
        <v>1594</v>
      </c>
      <c r="G123" s="62" t="s">
        <v>1587</v>
      </c>
      <c r="H123" s="62" t="s">
        <v>1597</v>
      </c>
    </row>
    <row r="124" spans="1:8" x14ac:dyDescent="0.2">
      <c r="A124" s="72" t="s">
        <v>1743</v>
      </c>
      <c r="B124" s="74">
        <v>37721</v>
      </c>
      <c r="C124" s="71">
        <v>142</v>
      </c>
      <c r="D124" s="64" t="s">
        <v>1354</v>
      </c>
      <c r="E124" s="72">
        <v>8240</v>
      </c>
      <c r="F124" s="62" t="s">
        <v>1594</v>
      </c>
      <c r="G124" s="62" t="s">
        <v>1587</v>
      </c>
      <c r="H124" s="62" t="s">
        <v>1597</v>
      </c>
    </row>
    <row r="125" spans="1:8" x14ac:dyDescent="0.2">
      <c r="A125" s="72" t="s">
        <v>1744</v>
      </c>
      <c r="B125" s="74">
        <v>37721</v>
      </c>
      <c r="C125" s="71">
        <v>488</v>
      </c>
      <c r="D125" s="64" t="s">
        <v>1354</v>
      </c>
      <c r="E125" s="72">
        <v>300</v>
      </c>
      <c r="F125" s="62" t="s">
        <v>1594</v>
      </c>
      <c r="G125" s="62" t="s">
        <v>1587</v>
      </c>
      <c r="H125" s="62" t="s">
        <v>1597</v>
      </c>
    </row>
    <row r="126" spans="1:8" x14ac:dyDescent="0.2">
      <c r="A126" s="72" t="s">
        <v>1745</v>
      </c>
      <c r="B126" s="74">
        <v>37721</v>
      </c>
      <c r="C126" s="71">
        <v>415</v>
      </c>
      <c r="D126" s="64" t="s">
        <v>1354</v>
      </c>
      <c r="E126" s="72">
        <v>585.45000000000005</v>
      </c>
      <c r="F126" s="62" t="s">
        <v>1594</v>
      </c>
      <c r="G126" s="62" t="s">
        <v>1587</v>
      </c>
      <c r="H126" s="62" t="s">
        <v>1597</v>
      </c>
    </row>
    <row r="127" spans="1:8" x14ac:dyDescent="0.2">
      <c r="A127" s="72" t="s">
        <v>1746</v>
      </c>
      <c r="B127" s="74">
        <v>37725</v>
      </c>
      <c r="C127" s="71">
        <v>421</v>
      </c>
      <c r="D127" s="64" t="s">
        <v>1354</v>
      </c>
      <c r="E127" s="72">
        <v>2195.1999999999998</v>
      </c>
      <c r="F127" s="62" t="s">
        <v>1591</v>
      </c>
      <c r="G127" s="62" t="s">
        <v>1587</v>
      </c>
      <c r="H127" s="62" t="s">
        <v>1528</v>
      </c>
    </row>
    <row r="128" spans="1:8" x14ac:dyDescent="0.2">
      <c r="A128" s="72" t="s">
        <v>1747</v>
      </c>
      <c r="B128" s="74">
        <v>37726</v>
      </c>
      <c r="C128" s="71">
        <v>144</v>
      </c>
      <c r="D128" s="64" t="s">
        <v>1354</v>
      </c>
      <c r="E128" s="27">
        <v>1014.37</v>
      </c>
      <c r="F128" s="62" t="s">
        <v>1591</v>
      </c>
      <c r="G128" s="62" t="s">
        <v>1587</v>
      </c>
      <c r="H128" s="62" t="s">
        <v>1538</v>
      </c>
    </row>
    <row r="129" spans="1:8" x14ac:dyDescent="0.2">
      <c r="A129" s="72" t="s">
        <v>1748</v>
      </c>
      <c r="B129" s="74">
        <v>37726</v>
      </c>
      <c r="C129" s="71">
        <v>415</v>
      </c>
      <c r="D129" s="64" t="s">
        <v>1354</v>
      </c>
      <c r="E129" s="27">
        <v>-615</v>
      </c>
      <c r="F129" s="62" t="s">
        <v>1591</v>
      </c>
      <c r="G129" s="62" t="s">
        <v>1587</v>
      </c>
      <c r="H129" s="62" t="s">
        <v>1597</v>
      </c>
    </row>
    <row r="130" spans="1:8" x14ac:dyDescent="0.2">
      <c r="A130" s="72" t="s">
        <v>1749</v>
      </c>
      <c r="B130" s="74">
        <v>37726</v>
      </c>
      <c r="C130" s="71">
        <v>439</v>
      </c>
      <c r="D130" s="64" t="s">
        <v>1354</v>
      </c>
      <c r="E130" s="27">
        <v>185</v>
      </c>
      <c r="F130" s="62" t="s">
        <v>1591</v>
      </c>
      <c r="G130" s="62" t="s">
        <v>1588</v>
      </c>
      <c r="H130" s="62" t="s">
        <v>1607</v>
      </c>
    </row>
    <row r="131" spans="1:8" x14ac:dyDescent="0.2">
      <c r="A131" s="72" t="s">
        <v>1750</v>
      </c>
      <c r="B131" s="74">
        <v>37726</v>
      </c>
      <c r="C131" s="71">
        <v>439</v>
      </c>
      <c r="D131" s="64" t="s">
        <v>1354</v>
      </c>
      <c r="E131" s="27">
        <v>5350</v>
      </c>
      <c r="F131" s="62" t="s">
        <v>1594</v>
      </c>
      <c r="G131" s="62" t="s">
        <v>1588</v>
      </c>
      <c r="H131" s="62" t="s">
        <v>1607</v>
      </c>
    </row>
    <row r="132" spans="1:8" x14ac:dyDescent="0.2">
      <c r="A132" s="72" t="s">
        <v>1751</v>
      </c>
      <c r="B132" s="74">
        <v>37727</v>
      </c>
      <c r="C132" s="71">
        <v>418</v>
      </c>
      <c r="D132" s="64" t="s">
        <v>1354</v>
      </c>
      <c r="E132" s="27">
        <v>399.37</v>
      </c>
      <c r="F132" s="62" t="s">
        <v>1591</v>
      </c>
      <c r="G132" s="62" t="s">
        <v>1587</v>
      </c>
      <c r="H132" s="62" t="s">
        <v>1597</v>
      </c>
    </row>
    <row r="133" spans="1:8" x14ac:dyDescent="0.2">
      <c r="A133" s="72" t="s">
        <v>1752</v>
      </c>
      <c r="B133" s="74">
        <v>37727</v>
      </c>
      <c r="C133" s="71">
        <v>382</v>
      </c>
      <c r="D133" s="64" t="s">
        <v>1092</v>
      </c>
      <c r="E133" s="72">
        <v>74500</v>
      </c>
      <c r="F133" s="62" t="s">
        <v>1591</v>
      </c>
      <c r="G133" s="62" t="s">
        <v>1588</v>
      </c>
      <c r="H133" s="62" t="s">
        <v>1753</v>
      </c>
    </row>
    <row r="134" spans="1:8" x14ac:dyDescent="0.2">
      <c r="A134" s="72" t="s">
        <v>1754</v>
      </c>
      <c r="B134" s="74">
        <v>37732</v>
      </c>
      <c r="C134" s="71">
        <v>78</v>
      </c>
      <c r="D134" s="64" t="s">
        <v>1092</v>
      </c>
      <c r="E134" s="72">
        <v>2000</v>
      </c>
      <c r="F134" s="62" t="s">
        <v>1594</v>
      </c>
      <c r="G134" s="62" t="s">
        <v>1587</v>
      </c>
      <c r="H134" s="62" t="s">
        <v>1597</v>
      </c>
    </row>
    <row r="135" spans="1:8" x14ac:dyDescent="0.2">
      <c r="A135" s="72" t="s">
        <v>1755</v>
      </c>
      <c r="B135" s="74">
        <v>37732</v>
      </c>
      <c r="C135" s="71">
        <v>490</v>
      </c>
      <c r="D135" s="64" t="s">
        <v>1092</v>
      </c>
      <c r="E135" s="72">
        <v>900</v>
      </c>
      <c r="F135" s="62" t="s">
        <v>1594</v>
      </c>
      <c r="G135" s="62" t="s">
        <v>1587</v>
      </c>
      <c r="H135" s="62" t="s">
        <v>1535</v>
      </c>
    </row>
    <row r="136" spans="1:8" x14ac:dyDescent="0.2">
      <c r="A136" s="72" t="s">
        <v>1756</v>
      </c>
      <c r="B136" s="74">
        <v>37732</v>
      </c>
      <c r="C136" s="71">
        <v>490</v>
      </c>
      <c r="D136" s="64" t="s">
        <v>1092</v>
      </c>
      <c r="E136" s="72">
        <v>1294</v>
      </c>
      <c r="F136" s="62" t="s">
        <v>1594</v>
      </c>
      <c r="G136" s="62" t="s">
        <v>1587</v>
      </c>
      <c r="H136" s="62" t="s">
        <v>1535</v>
      </c>
    </row>
    <row r="137" spans="1:8" x14ac:dyDescent="0.2">
      <c r="A137" s="72" t="s">
        <v>1757</v>
      </c>
      <c r="B137" s="74">
        <v>37732</v>
      </c>
      <c r="C137" s="71">
        <v>337</v>
      </c>
      <c r="D137" s="64" t="s">
        <v>1092</v>
      </c>
      <c r="E137" s="27">
        <v>819</v>
      </c>
      <c r="F137" s="62" t="s">
        <v>1594</v>
      </c>
      <c r="G137" s="62" t="s">
        <v>1587</v>
      </c>
      <c r="H137" s="62" t="s">
        <v>1538</v>
      </c>
    </row>
    <row r="138" spans="1:8" x14ac:dyDescent="0.2">
      <c r="A138" s="72" t="s">
        <v>1758</v>
      </c>
      <c r="B138" s="74">
        <v>37732</v>
      </c>
      <c r="C138" s="71">
        <v>289</v>
      </c>
      <c r="D138" s="64" t="s">
        <v>1092</v>
      </c>
      <c r="E138" s="27">
        <v>1310</v>
      </c>
      <c r="F138" s="62" t="s">
        <v>1599</v>
      </c>
      <c r="G138" s="62" t="s">
        <v>1587</v>
      </c>
      <c r="H138" s="62" t="s">
        <v>1528</v>
      </c>
    </row>
    <row r="139" spans="1:8" x14ac:dyDescent="0.2">
      <c r="A139" s="72" t="s">
        <v>1759</v>
      </c>
      <c r="B139" s="74">
        <v>37732</v>
      </c>
      <c r="C139" s="71">
        <v>289</v>
      </c>
      <c r="D139" s="64" t="s">
        <v>333</v>
      </c>
      <c r="E139" s="72">
        <v>11620</v>
      </c>
      <c r="F139" s="62" t="s">
        <v>1599</v>
      </c>
      <c r="G139" s="62" t="s">
        <v>1587</v>
      </c>
      <c r="H139" s="62" t="s">
        <v>1528</v>
      </c>
    </row>
    <row r="140" spans="1:8" x14ac:dyDescent="0.2">
      <c r="A140" s="72" t="s">
        <v>1760</v>
      </c>
      <c r="B140" s="74">
        <v>37732</v>
      </c>
      <c r="C140" s="71">
        <v>289</v>
      </c>
      <c r="D140" s="64" t="s">
        <v>333</v>
      </c>
      <c r="E140" s="72">
        <v>12200</v>
      </c>
      <c r="F140" s="62" t="s">
        <v>1599</v>
      </c>
      <c r="G140" s="62" t="s">
        <v>1587</v>
      </c>
      <c r="H140" s="62" t="s">
        <v>1528</v>
      </c>
    </row>
    <row r="141" spans="1:8" x14ac:dyDescent="0.2">
      <c r="A141" s="72" t="s">
        <v>1761</v>
      </c>
      <c r="B141" s="74">
        <v>37736</v>
      </c>
      <c r="C141" s="71">
        <v>56</v>
      </c>
      <c r="D141" s="64" t="s">
        <v>333</v>
      </c>
      <c r="E141" s="72">
        <v>7491</v>
      </c>
      <c r="F141" s="62" t="s">
        <v>1594</v>
      </c>
      <c r="G141" s="62" t="s">
        <v>1587</v>
      </c>
      <c r="H141" s="62" t="s">
        <v>1541</v>
      </c>
    </row>
    <row r="142" spans="1:8" x14ac:dyDescent="0.2">
      <c r="A142" s="72" t="s">
        <v>1762</v>
      </c>
      <c r="B142" s="74">
        <v>37736</v>
      </c>
      <c r="C142" s="71">
        <v>489</v>
      </c>
      <c r="D142" s="64" t="s">
        <v>333</v>
      </c>
      <c r="E142" s="72">
        <v>17500</v>
      </c>
      <c r="F142" s="62" t="s">
        <v>1601</v>
      </c>
      <c r="G142" s="62" t="s">
        <v>1587</v>
      </c>
      <c r="H142" s="62" t="s">
        <v>1548</v>
      </c>
    </row>
    <row r="143" spans="1:8" x14ac:dyDescent="0.2">
      <c r="A143" s="72" t="s">
        <v>1763</v>
      </c>
      <c r="B143" s="74">
        <v>37736</v>
      </c>
      <c r="C143" s="71">
        <v>465</v>
      </c>
      <c r="D143" s="64" t="s">
        <v>333</v>
      </c>
      <c r="E143" s="72">
        <v>44500</v>
      </c>
      <c r="F143" s="62" t="s">
        <v>1601</v>
      </c>
      <c r="G143" s="62" t="s">
        <v>1587</v>
      </c>
      <c r="H143" s="62" t="s">
        <v>1560</v>
      </c>
    </row>
    <row r="144" spans="1:8" x14ac:dyDescent="0.2">
      <c r="A144" s="72" t="s">
        <v>1764</v>
      </c>
      <c r="B144" s="74">
        <v>37736</v>
      </c>
      <c r="C144" s="71">
        <v>267</v>
      </c>
      <c r="D144" s="64" t="s">
        <v>333</v>
      </c>
      <c r="E144" s="72">
        <v>14299</v>
      </c>
      <c r="F144" s="62" t="s">
        <v>1601</v>
      </c>
      <c r="G144" s="62" t="s">
        <v>1587</v>
      </c>
      <c r="H144" s="62" t="s">
        <v>1532</v>
      </c>
    </row>
    <row r="145" spans="1:8" x14ac:dyDescent="0.2">
      <c r="A145" s="72" t="s">
        <v>1765</v>
      </c>
      <c r="B145" s="74">
        <v>37736</v>
      </c>
      <c r="C145" s="71">
        <v>267</v>
      </c>
      <c r="D145" s="64" t="s">
        <v>333</v>
      </c>
      <c r="E145" s="72">
        <v>1425</v>
      </c>
      <c r="F145" s="62" t="s">
        <v>1601</v>
      </c>
      <c r="G145" s="62" t="s">
        <v>1587</v>
      </c>
      <c r="H145" s="62" t="s">
        <v>1532</v>
      </c>
    </row>
    <row r="146" spans="1:8" x14ac:dyDescent="0.2">
      <c r="A146" s="72" t="s">
        <v>1766</v>
      </c>
      <c r="B146" s="74">
        <v>37736</v>
      </c>
      <c r="C146" s="71">
        <v>176</v>
      </c>
      <c r="D146" s="64" t="s">
        <v>333</v>
      </c>
      <c r="E146" s="72">
        <v>11690</v>
      </c>
      <c r="F146" s="62" t="s">
        <v>1599</v>
      </c>
      <c r="G146" s="62" t="s">
        <v>1587</v>
      </c>
      <c r="H146" s="62" t="s">
        <v>1528</v>
      </c>
    </row>
    <row r="147" spans="1:8" x14ac:dyDescent="0.2">
      <c r="A147" s="72" t="s">
        <v>1767</v>
      </c>
      <c r="B147" s="74">
        <v>37736</v>
      </c>
      <c r="C147" s="71">
        <v>491</v>
      </c>
      <c r="D147" s="64" t="s">
        <v>333</v>
      </c>
      <c r="E147" s="72">
        <v>11690</v>
      </c>
      <c r="F147" s="62" t="s">
        <v>1591</v>
      </c>
      <c r="G147" s="62" t="s">
        <v>1587</v>
      </c>
      <c r="H147" s="62" t="s">
        <v>1554</v>
      </c>
    </row>
    <row r="148" spans="1:8" x14ac:dyDescent="0.2">
      <c r="A148" s="72" t="s">
        <v>1768</v>
      </c>
      <c r="B148" s="74">
        <v>37741</v>
      </c>
      <c r="C148" s="71">
        <v>431</v>
      </c>
      <c r="D148" s="64" t="s">
        <v>333</v>
      </c>
      <c r="E148" s="72">
        <v>6750</v>
      </c>
      <c r="F148" s="62" t="s">
        <v>1594</v>
      </c>
      <c r="G148" s="62" t="s">
        <v>1587</v>
      </c>
      <c r="H148" s="62" t="s">
        <v>1597</v>
      </c>
    </row>
    <row r="149" spans="1:8" x14ac:dyDescent="0.2">
      <c r="A149" s="72" t="s">
        <v>1769</v>
      </c>
      <c r="B149" s="74">
        <v>37747</v>
      </c>
      <c r="C149" s="71">
        <v>345</v>
      </c>
      <c r="D149" s="64" t="s">
        <v>333</v>
      </c>
      <c r="E149" s="72">
        <v>533.4</v>
      </c>
      <c r="F149" s="62" t="s">
        <v>1594</v>
      </c>
      <c r="G149" s="62" t="s">
        <v>1587</v>
      </c>
      <c r="H149" s="62" t="s">
        <v>1554</v>
      </c>
    </row>
    <row r="150" spans="1:8" x14ac:dyDescent="0.2">
      <c r="A150" s="72" t="s">
        <v>1770</v>
      </c>
      <c r="B150" s="74">
        <v>37747</v>
      </c>
      <c r="C150" s="71">
        <v>345</v>
      </c>
      <c r="D150" s="64" t="s">
        <v>333</v>
      </c>
      <c r="E150" s="27">
        <v>33450</v>
      </c>
      <c r="F150" s="62" t="s">
        <v>1591</v>
      </c>
      <c r="G150" s="62" t="s">
        <v>1587</v>
      </c>
      <c r="H150" s="62" t="s">
        <v>1554</v>
      </c>
    </row>
    <row r="151" spans="1:8" x14ac:dyDescent="0.2">
      <c r="A151" s="72" t="s">
        <v>1771</v>
      </c>
      <c r="B151" s="74">
        <v>37747</v>
      </c>
      <c r="C151" s="71">
        <v>68</v>
      </c>
      <c r="D151" s="64" t="s">
        <v>1772</v>
      </c>
      <c r="E151" s="72">
        <v>54</v>
      </c>
      <c r="F151" s="62" t="s">
        <v>1591</v>
      </c>
      <c r="G151" s="62" t="s">
        <v>1587</v>
      </c>
      <c r="H151" s="62" t="s">
        <v>1597</v>
      </c>
    </row>
    <row r="152" spans="1:8" x14ac:dyDescent="0.2">
      <c r="A152" s="72" t="s">
        <v>1773</v>
      </c>
      <c r="B152" s="74">
        <v>37747</v>
      </c>
      <c r="C152" s="71">
        <v>234</v>
      </c>
      <c r="D152" s="64" t="s">
        <v>1774</v>
      </c>
      <c r="E152" s="72">
        <v>1090</v>
      </c>
      <c r="F152" s="62" t="s">
        <v>1591</v>
      </c>
      <c r="G152" s="62" t="s">
        <v>1587</v>
      </c>
      <c r="H152" s="62" t="s">
        <v>1597</v>
      </c>
    </row>
    <row r="153" spans="1:8" x14ac:dyDescent="0.2">
      <c r="A153" s="72" t="s">
        <v>1775</v>
      </c>
      <c r="B153" s="74">
        <v>37747</v>
      </c>
      <c r="C153" s="71">
        <v>4</v>
      </c>
      <c r="D153" s="64" t="s">
        <v>1774</v>
      </c>
      <c r="E153" s="72">
        <v>1550</v>
      </c>
      <c r="F153" s="62" t="s">
        <v>1591</v>
      </c>
      <c r="G153" s="62" t="s">
        <v>1587</v>
      </c>
      <c r="H153" s="62" t="s">
        <v>1538</v>
      </c>
    </row>
    <row r="154" spans="1:8" x14ac:dyDescent="0.2">
      <c r="A154" s="72" t="s">
        <v>1776</v>
      </c>
      <c r="B154" s="74">
        <v>37747</v>
      </c>
      <c r="C154" s="71">
        <v>169</v>
      </c>
      <c r="D154" s="64" t="s">
        <v>916</v>
      </c>
      <c r="E154" s="72">
        <v>-12000</v>
      </c>
      <c r="F154" s="62" t="s">
        <v>1591</v>
      </c>
      <c r="G154" s="62" t="s">
        <v>1587</v>
      </c>
      <c r="H154" s="62" t="s">
        <v>1538</v>
      </c>
    </row>
    <row r="155" spans="1:8" x14ac:dyDescent="0.2">
      <c r="A155" s="72" t="s">
        <v>1777</v>
      </c>
      <c r="B155" s="74">
        <v>37747</v>
      </c>
      <c r="C155" s="71">
        <v>169</v>
      </c>
      <c r="D155" s="64" t="s">
        <v>916</v>
      </c>
      <c r="E155" s="72">
        <v>12000</v>
      </c>
      <c r="F155" s="62" t="s">
        <v>1591</v>
      </c>
      <c r="G155" s="62" t="s">
        <v>1587</v>
      </c>
      <c r="H155" s="62" t="s">
        <v>1538</v>
      </c>
    </row>
    <row r="156" spans="1:8" x14ac:dyDescent="0.2">
      <c r="A156" s="72" t="s">
        <v>1778</v>
      </c>
      <c r="B156" s="74">
        <v>37750</v>
      </c>
      <c r="C156" s="71">
        <v>169</v>
      </c>
      <c r="D156" s="64" t="s">
        <v>916</v>
      </c>
      <c r="E156" s="72">
        <v>7020.33</v>
      </c>
      <c r="F156" s="62" t="s">
        <v>1591</v>
      </c>
      <c r="G156" s="62" t="s">
        <v>1587</v>
      </c>
      <c r="H156" s="62" t="s">
        <v>1538</v>
      </c>
    </row>
    <row r="157" spans="1:8" x14ac:dyDescent="0.2">
      <c r="A157" s="72" t="s">
        <v>1779</v>
      </c>
      <c r="B157" s="74">
        <v>37750</v>
      </c>
      <c r="C157" s="71">
        <v>493</v>
      </c>
      <c r="D157" s="64" t="s">
        <v>916</v>
      </c>
      <c r="E157" s="72">
        <v>5263.44</v>
      </c>
      <c r="F157" s="62" t="s">
        <v>1591</v>
      </c>
      <c r="G157" s="62" t="s">
        <v>1587</v>
      </c>
      <c r="H157" s="62" t="s">
        <v>1597</v>
      </c>
    </row>
    <row r="158" spans="1:8" x14ac:dyDescent="0.2">
      <c r="A158" s="72" t="s">
        <v>1780</v>
      </c>
      <c r="B158" s="74">
        <v>37750</v>
      </c>
      <c r="C158" s="71">
        <v>494</v>
      </c>
      <c r="D158" s="64" t="s">
        <v>916</v>
      </c>
      <c r="E158" s="72">
        <v>5279.72</v>
      </c>
      <c r="F158" s="62" t="s">
        <v>1610</v>
      </c>
      <c r="G158" s="62" t="s">
        <v>1587</v>
      </c>
      <c r="H158" s="62" t="s">
        <v>1597</v>
      </c>
    </row>
    <row r="159" spans="1:8" x14ac:dyDescent="0.2">
      <c r="A159" s="72" t="s">
        <v>1781</v>
      </c>
      <c r="B159" s="74">
        <v>37750</v>
      </c>
      <c r="C159" s="71">
        <v>495</v>
      </c>
      <c r="D159" s="64" t="s">
        <v>916</v>
      </c>
      <c r="E159" s="72">
        <v>5953.74</v>
      </c>
      <c r="F159" s="62" t="s">
        <v>1591</v>
      </c>
      <c r="G159" s="62" t="s">
        <v>1587</v>
      </c>
      <c r="H159" s="62" t="s">
        <v>1551</v>
      </c>
    </row>
    <row r="160" spans="1:8" x14ac:dyDescent="0.2">
      <c r="A160" s="72" t="s">
        <v>1782</v>
      </c>
      <c r="B160" s="74">
        <v>37754</v>
      </c>
      <c r="C160" s="71">
        <v>261</v>
      </c>
      <c r="D160" s="64" t="s">
        <v>916</v>
      </c>
      <c r="E160" s="72">
        <v>88.82</v>
      </c>
      <c r="F160" s="62" t="s">
        <v>1594</v>
      </c>
      <c r="G160" s="62" t="s">
        <v>1587</v>
      </c>
      <c r="H160" s="62" t="s">
        <v>1528</v>
      </c>
    </row>
    <row r="161" spans="1:8" x14ac:dyDescent="0.2">
      <c r="A161" s="72" t="s">
        <v>1783</v>
      </c>
      <c r="B161" s="74">
        <v>37754</v>
      </c>
      <c r="C161" s="71">
        <v>497</v>
      </c>
      <c r="D161" s="64" t="s">
        <v>916</v>
      </c>
      <c r="E161" s="72">
        <v>470.32</v>
      </c>
      <c r="F161" s="62" t="s">
        <v>1591</v>
      </c>
      <c r="G161" s="62" t="s">
        <v>1588</v>
      </c>
      <c r="H161" s="62" t="s">
        <v>1784</v>
      </c>
    </row>
    <row r="162" spans="1:8" x14ac:dyDescent="0.2">
      <c r="A162" s="72" t="s">
        <v>1785</v>
      </c>
      <c r="B162" s="74">
        <v>37754</v>
      </c>
      <c r="C162" s="71">
        <v>452</v>
      </c>
      <c r="D162" s="64" t="s">
        <v>916</v>
      </c>
      <c r="E162" s="72">
        <v>95</v>
      </c>
      <c r="F162" s="62" t="s">
        <v>1594</v>
      </c>
      <c r="G162" s="62" t="s">
        <v>1587</v>
      </c>
      <c r="H162" s="62" t="s">
        <v>1597</v>
      </c>
    </row>
    <row r="163" spans="1:8" x14ac:dyDescent="0.2">
      <c r="A163" s="72" t="s">
        <v>1786</v>
      </c>
      <c r="B163" s="74">
        <v>37754</v>
      </c>
      <c r="C163" s="71">
        <v>43</v>
      </c>
      <c r="D163" s="64" t="s">
        <v>916</v>
      </c>
      <c r="E163" s="72">
        <v>317.8</v>
      </c>
      <c r="F163" s="62" t="s">
        <v>1594</v>
      </c>
      <c r="G163" s="62" t="s">
        <v>1587</v>
      </c>
      <c r="H163" s="62" t="s">
        <v>1597</v>
      </c>
    </row>
    <row r="164" spans="1:8" x14ac:dyDescent="0.2">
      <c r="A164" s="72" t="s">
        <v>1787</v>
      </c>
      <c r="B164" s="74">
        <v>37756</v>
      </c>
      <c r="C164" s="71">
        <v>176</v>
      </c>
      <c r="D164" s="64" t="s">
        <v>916</v>
      </c>
      <c r="E164" s="72">
        <v>491.54</v>
      </c>
      <c r="F164" s="62" t="s">
        <v>1594</v>
      </c>
      <c r="G164" s="62" t="s">
        <v>1587</v>
      </c>
      <c r="H164" s="62" t="s">
        <v>1528</v>
      </c>
    </row>
    <row r="165" spans="1:8" x14ac:dyDescent="0.2">
      <c r="A165" s="72" t="s">
        <v>1788</v>
      </c>
      <c r="B165" s="74">
        <v>37757</v>
      </c>
      <c r="C165" s="71">
        <v>372</v>
      </c>
      <c r="D165" s="64" t="s">
        <v>916</v>
      </c>
      <c r="E165" s="27">
        <v>5800.91</v>
      </c>
      <c r="F165" s="62" t="s">
        <v>1591</v>
      </c>
      <c r="G165" s="62" t="s">
        <v>1587</v>
      </c>
      <c r="H165" s="62" t="s">
        <v>1537</v>
      </c>
    </row>
    <row r="166" spans="1:8" x14ac:dyDescent="0.2">
      <c r="A166" s="72">
        <v>4</v>
      </c>
      <c r="B166" s="74">
        <v>37761</v>
      </c>
      <c r="C166" s="71">
        <v>393</v>
      </c>
      <c r="D166" s="64" t="s">
        <v>953</v>
      </c>
      <c r="E166" s="72">
        <v>497.5</v>
      </c>
      <c r="F166" s="62" t="s">
        <v>1591</v>
      </c>
      <c r="G166" s="62" t="s">
        <v>1587</v>
      </c>
      <c r="H166" s="62" t="s">
        <v>1573</v>
      </c>
    </row>
    <row r="167" spans="1:8" x14ac:dyDescent="0.2">
      <c r="A167" s="72" t="s">
        <v>1789</v>
      </c>
      <c r="B167" s="74">
        <v>37761</v>
      </c>
      <c r="C167" s="71">
        <v>498</v>
      </c>
      <c r="D167" s="64" t="s">
        <v>953</v>
      </c>
      <c r="E167" s="72">
        <v>746.15</v>
      </c>
      <c r="F167" s="62" t="s">
        <v>1790</v>
      </c>
      <c r="G167" s="62" t="s">
        <v>1587</v>
      </c>
      <c r="H167" s="62" t="s">
        <v>1573</v>
      </c>
    </row>
    <row r="168" spans="1:8" x14ac:dyDescent="0.2">
      <c r="A168" s="72" t="s">
        <v>1791</v>
      </c>
      <c r="B168" s="74">
        <v>37761</v>
      </c>
      <c r="C168" s="71">
        <v>439</v>
      </c>
      <c r="D168" s="64" t="s">
        <v>953</v>
      </c>
      <c r="E168" s="72">
        <v>283.58999999999997</v>
      </c>
      <c r="F168" s="62" t="s">
        <v>1594</v>
      </c>
      <c r="G168" s="62" t="s">
        <v>1588</v>
      </c>
      <c r="H168" s="62" t="s">
        <v>1607</v>
      </c>
    </row>
    <row r="169" spans="1:8" x14ac:dyDescent="0.2">
      <c r="A169" s="72" t="s">
        <v>1792</v>
      </c>
      <c r="B169" s="74">
        <v>37761</v>
      </c>
      <c r="C169" s="71">
        <v>8</v>
      </c>
      <c r="D169" s="64" t="s">
        <v>953</v>
      </c>
      <c r="E169" s="27">
        <v>4395.9399999999996</v>
      </c>
      <c r="F169" s="62" t="s">
        <v>1594</v>
      </c>
      <c r="G169" s="62" t="s">
        <v>1588</v>
      </c>
      <c r="H169" s="62" t="s">
        <v>1607</v>
      </c>
    </row>
    <row r="170" spans="1:8" x14ac:dyDescent="0.2">
      <c r="A170" s="72" t="s">
        <v>1793</v>
      </c>
      <c r="B170" s="74">
        <v>37763</v>
      </c>
      <c r="C170" s="71">
        <v>214</v>
      </c>
      <c r="D170" s="64" t="s">
        <v>953</v>
      </c>
      <c r="E170" s="27">
        <v>420</v>
      </c>
      <c r="F170" s="62" t="s">
        <v>1601</v>
      </c>
      <c r="G170" s="62" t="s">
        <v>1587</v>
      </c>
      <c r="H170" s="62" t="s">
        <v>1560</v>
      </c>
    </row>
    <row r="171" spans="1:8" x14ac:dyDescent="0.2">
      <c r="A171" s="72" t="s">
        <v>1794</v>
      </c>
      <c r="B171" s="74">
        <v>37763</v>
      </c>
      <c r="C171" s="71">
        <v>198</v>
      </c>
      <c r="D171" s="64" t="s">
        <v>497</v>
      </c>
      <c r="E171" s="72">
        <v>7110</v>
      </c>
      <c r="F171" s="62" t="s">
        <v>1591</v>
      </c>
      <c r="G171" s="62" t="s">
        <v>1587</v>
      </c>
      <c r="H171" s="62" t="s">
        <v>1528</v>
      </c>
    </row>
    <row r="172" spans="1:8" x14ac:dyDescent="0.2">
      <c r="A172" s="72" t="s">
        <v>1795</v>
      </c>
      <c r="B172" s="74">
        <v>37763</v>
      </c>
      <c r="C172" s="71">
        <v>496</v>
      </c>
      <c r="D172" s="64" t="s">
        <v>497</v>
      </c>
      <c r="E172" s="72">
        <v>1335</v>
      </c>
      <c r="F172" s="62" t="s">
        <v>1594</v>
      </c>
      <c r="G172" s="62" t="s">
        <v>1587</v>
      </c>
      <c r="H172" s="62" t="s">
        <v>1539</v>
      </c>
    </row>
    <row r="173" spans="1:8" x14ac:dyDescent="0.2">
      <c r="A173" s="72" t="s">
        <v>1796</v>
      </c>
      <c r="B173" s="74">
        <v>37763</v>
      </c>
      <c r="C173" s="71">
        <v>482</v>
      </c>
      <c r="D173" s="64" t="s">
        <v>497</v>
      </c>
      <c r="E173" s="72">
        <v>13510</v>
      </c>
      <c r="F173" s="62" t="s">
        <v>1610</v>
      </c>
      <c r="G173" s="62" t="s">
        <v>1587</v>
      </c>
      <c r="H173" s="62" t="s">
        <v>1538</v>
      </c>
    </row>
    <row r="174" spans="1:8" x14ac:dyDescent="0.2">
      <c r="A174" s="72" t="s">
        <v>1797</v>
      </c>
      <c r="B174" s="74">
        <v>37763</v>
      </c>
      <c r="C174" s="71">
        <v>404</v>
      </c>
      <c r="D174" s="64" t="s">
        <v>497</v>
      </c>
      <c r="E174" s="27">
        <v>20650</v>
      </c>
      <c r="F174" s="62" t="s">
        <v>1594</v>
      </c>
      <c r="G174" s="62" t="s">
        <v>1587</v>
      </c>
      <c r="H174" s="62" t="s">
        <v>1597</v>
      </c>
    </row>
    <row r="175" spans="1:8" x14ac:dyDescent="0.2">
      <c r="A175" s="72" t="s">
        <v>1798</v>
      </c>
      <c r="B175" s="74">
        <v>37764</v>
      </c>
      <c r="C175" s="71">
        <v>499</v>
      </c>
      <c r="D175" s="64" t="s">
        <v>1799</v>
      </c>
      <c r="E175" s="72">
        <v>27401</v>
      </c>
      <c r="F175" s="62" t="s">
        <v>1610</v>
      </c>
      <c r="G175" s="62" t="s">
        <v>1587</v>
      </c>
      <c r="H175" s="62" t="s">
        <v>1597</v>
      </c>
    </row>
    <row r="176" spans="1:8" x14ac:dyDescent="0.2">
      <c r="A176" s="72" t="s">
        <v>1800</v>
      </c>
      <c r="B176" s="74">
        <v>37770</v>
      </c>
      <c r="C176" s="71">
        <v>176</v>
      </c>
      <c r="D176" s="64" t="s">
        <v>1799</v>
      </c>
      <c r="E176" s="72">
        <v>830</v>
      </c>
      <c r="F176" s="62" t="s">
        <v>1599</v>
      </c>
      <c r="G176" s="62" t="s">
        <v>1587</v>
      </c>
      <c r="H176" s="62" t="s">
        <v>1528</v>
      </c>
    </row>
    <row r="177" spans="1:8" x14ac:dyDescent="0.2">
      <c r="A177" s="72" t="s">
        <v>1801</v>
      </c>
      <c r="B177" s="74">
        <v>37770</v>
      </c>
      <c r="C177" s="71">
        <v>476</v>
      </c>
      <c r="D177" s="64" t="s">
        <v>1799</v>
      </c>
      <c r="E177" s="27">
        <v>33657</v>
      </c>
      <c r="F177" s="62" t="s">
        <v>1591</v>
      </c>
      <c r="G177" s="62" t="s">
        <v>1587</v>
      </c>
      <c r="H177" s="62" t="s">
        <v>1535</v>
      </c>
    </row>
    <row r="178" spans="1:8" x14ac:dyDescent="0.2">
      <c r="A178" s="72" t="s">
        <v>1802</v>
      </c>
      <c r="B178" s="74">
        <v>37770</v>
      </c>
      <c r="C178" s="71">
        <v>234</v>
      </c>
      <c r="D178" s="64" t="s">
        <v>1803</v>
      </c>
      <c r="E178" s="72">
        <v>275.2</v>
      </c>
      <c r="F178" s="62" t="s">
        <v>1591</v>
      </c>
      <c r="G178" s="62" t="s">
        <v>1587</v>
      </c>
      <c r="H178" s="62" t="s">
        <v>1597</v>
      </c>
    </row>
    <row r="179" spans="1:8" x14ac:dyDescent="0.2">
      <c r="A179" s="72" t="s">
        <v>1804</v>
      </c>
      <c r="B179" s="74">
        <v>37770</v>
      </c>
      <c r="C179" s="71">
        <v>328</v>
      </c>
      <c r="D179" s="64" t="s">
        <v>1805</v>
      </c>
      <c r="E179" s="72">
        <v>467</v>
      </c>
      <c r="F179" s="62" t="s">
        <v>1591</v>
      </c>
      <c r="G179" s="62" t="s">
        <v>1587</v>
      </c>
      <c r="H179" s="62" t="s">
        <v>1563</v>
      </c>
    </row>
    <row r="180" spans="1:8" x14ac:dyDescent="0.2">
      <c r="A180" s="72" t="s">
        <v>1806</v>
      </c>
      <c r="B180" s="74">
        <v>37770</v>
      </c>
      <c r="C180" s="71">
        <v>414</v>
      </c>
      <c r="D180" s="64" t="s">
        <v>1805</v>
      </c>
      <c r="E180" s="72">
        <v>355.74</v>
      </c>
      <c r="F180" s="62" t="s">
        <v>1612</v>
      </c>
      <c r="G180" s="62" t="s">
        <v>1588</v>
      </c>
      <c r="H180" s="62" t="s">
        <v>1607</v>
      </c>
    </row>
    <row r="181" spans="1:8" x14ac:dyDescent="0.2">
      <c r="A181" s="72" t="s">
        <v>1807</v>
      </c>
      <c r="B181" s="74">
        <v>37770</v>
      </c>
      <c r="C181" s="71">
        <v>414</v>
      </c>
      <c r="D181" s="64" t="s">
        <v>1805</v>
      </c>
      <c r="E181" s="72">
        <v>388</v>
      </c>
      <c r="F181" s="62" t="s">
        <v>1612</v>
      </c>
      <c r="G181" s="62" t="s">
        <v>1588</v>
      </c>
      <c r="H181" s="62" t="s">
        <v>1607</v>
      </c>
    </row>
    <row r="182" spans="1:8" x14ac:dyDescent="0.2">
      <c r="A182" s="72" t="s">
        <v>1808</v>
      </c>
      <c r="B182" s="74">
        <v>37775</v>
      </c>
      <c r="C182" s="71">
        <v>121</v>
      </c>
      <c r="D182" s="64" t="s">
        <v>1805</v>
      </c>
      <c r="E182" s="72">
        <v>1995.69</v>
      </c>
      <c r="F182" s="62" t="s">
        <v>1594</v>
      </c>
      <c r="G182" s="62" t="s">
        <v>1587</v>
      </c>
      <c r="H182" s="62" t="s">
        <v>1597</v>
      </c>
    </row>
    <row r="183" spans="1:8" x14ac:dyDescent="0.2">
      <c r="A183" s="72" t="s">
        <v>1809</v>
      </c>
      <c r="B183" s="74">
        <v>37775</v>
      </c>
      <c r="C183" s="71">
        <v>500</v>
      </c>
      <c r="D183" s="64" t="s">
        <v>1810</v>
      </c>
      <c r="E183" s="72">
        <v>7583</v>
      </c>
      <c r="F183" s="62" t="s">
        <v>1594</v>
      </c>
      <c r="G183" s="62" t="s">
        <v>1587</v>
      </c>
      <c r="H183" s="62" t="s">
        <v>1564</v>
      </c>
    </row>
    <row r="184" spans="1:8" x14ac:dyDescent="0.2">
      <c r="A184" s="72" t="s">
        <v>1811</v>
      </c>
      <c r="B184" s="74">
        <v>37776</v>
      </c>
      <c r="C184" s="71">
        <v>226</v>
      </c>
      <c r="D184" s="64" t="s">
        <v>1810</v>
      </c>
      <c r="E184" s="72">
        <v>7583</v>
      </c>
      <c r="F184" s="62" t="s">
        <v>1594</v>
      </c>
      <c r="G184" s="62" t="s">
        <v>1587</v>
      </c>
      <c r="H184" s="62" t="s">
        <v>1597</v>
      </c>
    </row>
    <row r="185" spans="1:8" x14ac:dyDescent="0.2">
      <c r="A185" s="72" t="s">
        <v>1812</v>
      </c>
      <c r="B185" s="74">
        <v>37776</v>
      </c>
      <c r="C185" s="71">
        <v>310</v>
      </c>
      <c r="D185" s="64" t="s">
        <v>1813</v>
      </c>
      <c r="E185" s="72">
        <v>21989</v>
      </c>
      <c r="F185" s="62" t="s">
        <v>1594</v>
      </c>
      <c r="G185" s="62" t="s">
        <v>1587</v>
      </c>
      <c r="H185" s="62" t="s">
        <v>1597</v>
      </c>
    </row>
    <row r="186" spans="1:8" x14ac:dyDescent="0.2">
      <c r="A186" s="72" t="s">
        <v>1814</v>
      </c>
      <c r="B186" s="74">
        <v>37776</v>
      </c>
      <c r="C186" s="71">
        <v>314</v>
      </c>
      <c r="D186" s="64" t="s">
        <v>1813</v>
      </c>
      <c r="E186" s="72">
        <v>1400</v>
      </c>
      <c r="F186" s="62" t="s">
        <v>1594</v>
      </c>
      <c r="G186" s="62" t="s">
        <v>1587</v>
      </c>
      <c r="H186" s="62" t="s">
        <v>1597</v>
      </c>
    </row>
    <row r="187" spans="1:8" x14ac:dyDescent="0.2">
      <c r="A187" s="72" t="s">
        <v>1815</v>
      </c>
      <c r="B187" s="74">
        <v>37776</v>
      </c>
      <c r="C187" s="71">
        <v>314</v>
      </c>
      <c r="D187" s="64" t="s">
        <v>1816</v>
      </c>
      <c r="E187" s="72">
        <v>63.35</v>
      </c>
      <c r="F187" s="62" t="s">
        <v>1594</v>
      </c>
      <c r="G187" s="62" t="s">
        <v>1587</v>
      </c>
      <c r="H187" s="62" t="s">
        <v>1597</v>
      </c>
    </row>
    <row r="188" spans="1:8" x14ac:dyDescent="0.2">
      <c r="A188" s="72" t="s">
        <v>1817</v>
      </c>
      <c r="B188" s="74">
        <v>37776</v>
      </c>
      <c r="C188" s="71">
        <v>84</v>
      </c>
      <c r="D188" s="64" t="s">
        <v>1818</v>
      </c>
      <c r="E188" s="72">
        <v>12900</v>
      </c>
      <c r="F188" s="62" t="s">
        <v>1594</v>
      </c>
      <c r="G188" s="62" t="s">
        <v>1587</v>
      </c>
      <c r="H188" s="62" t="s">
        <v>1597</v>
      </c>
    </row>
    <row r="189" spans="1:8" x14ac:dyDescent="0.2">
      <c r="A189" s="72" t="s">
        <v>1819</v>
      </c>
      <c r="B189" s="74">
        <v>37776</v>
      </c>
      <c r="C189" s="71">
        <v>399</v>
      </c>
      <c r="D189" s="64" t="s">
        <v>1818</v>
      </c>
      <c r="E189" s="27">
        <v>33580</v>
      </c>
      <c r="F189" s="62" t="s">
        <v>1594</v>
      </c>
      <c r="G189" s="62" t="s">
        <v>1587</v>
      </c>
      <c r="H189" s="62" t="s">
        <v>1597</v>
      </c>
    </row>
    <row r="190" spans="1:8" x14ac:dyDescent="0.2">
      <c r="A190" s="72" t="s">
        <v>1820</v>
      </c>
      <c r="B190" s="74">
        <v>37776</v>
      </c>
      <c r="C190" s="71">
        <v>125</v>
      </c>
      <c r="D190" s="64" t="s">
        <v>1821</v>
      </c>
      <c r="E190" s="72">
        <v>104.92</v>
      </c>
      <c r="F190" s="62" t="s">
        <v>1594</v>
      </c>
      <c r="G190" s="62" t="s">
        <v>1587</v>
      </c>
      <c r="H190" s="62" t="s">
        <v>1538</v>
      </c>
    </row>
    <row r="191" spans="1:8" x14ac:dyDescent="0.2">
      <c r="A191" s="72" t="s">
        <v>1822</v>
      </c>
      <c r="B191" s="74">
        <v>37776</v>
      </c>
      <c r="C191" s="71">
        <v>204</v>
      </c>
      <c r="D191" s="64" t="s">
        <v>1823</v>
      </c>
      <c r="E191" s="72">
        <v>705</v>
      </c>
      <c r="F191" s="62" t="s">
        <v>1594</v>
      </c>
      <c r="G191" s="62" t="s">
        <v>1587</v>
      </c>
      <c r="H191" s="62" t="s">
        <v>1538</v>
      </c>
    </row>
    <row r="192" spans="1:8" x14ac:dyDescent="0.2">
      <c r="A192" s="72" t="s">
        <v>1824</v>
      </c>
      <c r="B192" s="74">
        <v>37777</v>
      </c>
      <c r="C192" s="71">
        <v>328</v>
      </c>
      <c r="D192" s="64" t="s">
        <v>1825</v>
      </c>
      <c r="E192" s="72">
        <v>1259</v>
      </c>
      <c r="F192" s="62" t="s">
        <v>1594</v>
      </c>
      <c r="G192" s="62" t="s">
        <v>1587</v>
      </c>
      <c r="H192" s="62" t="s">
        <v>1563</v>
      </c>
    </row>
    <row r="193" spans="1:8" x14ac:dyDescent="0.2">
      <c r="A193" s="72" t="s">
        <v>1826</v>
      </c>
      <c r="B193" s="74">
        <v>37777</v>
      </c>
      <c r="C193" s="71">
        <v>44</v>
      </c>
      <c r="D193" s="64" t="s">
        <v>1825</v>
      </c>
      <c r="E193" s="72">
        <v>151.4</v>
      </c>
      <c r="F193" s="62" t="s">
        <v>1594</v>
      </c>
      <c r="G193" s="62" t="s">
        <v>1587</v>
      </c>
      <c r="H193" s="62" t="s">
        <v>1597</v>
      </c>
    </row>
    <row r="194" spans="1:8" x14ac:dyDescent="0.2">
      <c r="A194" s="72" t="s">
        <v>1827</v>
      </c>
      <c r="B194" s="74">
        <v>37777</v>
      </c>
      <c r="C194" s="71">
        <v>436</v>
      </c>
      <c r="D194" s="64" t="s">
        <v>1825</v>
      </c>
      <c r="E194" s="72">
        <v>706.5</v>
      </c>
      <c r="F194" s="62" t="s">
        <v>1594</v>
      </c>
      <c r="G194" s="62" t="s">
        <v>1587</v>
      </c>
      <c r="H194" s="62" t="s">
        <v>1538</v>
      </c>
    </row>
    <row r="195" spans="1:8" x14ac:dyDescent="0.2">
      <c r="A195" s="72" t="s">
        <v>1828</v>
      </c>
      <c r="B195" s="74">
        <v>37777</v>
      </c>
      <c r="C195" s="71">
        <v>501</v>
      </c>
      <c r="D195" s="64" t="s">
        <v>1829</v>
      </c>
      <c r="E195" s="72">
        <v>47200</v>
      </c>
      <c r="F195" s="62" t="s">
        <v>1591</v>
      </c>
      <c r="G195" s="62" t="s">
        <v>1587</v>
      </c>
      <c r="H195" s="62" t="s">
        <v>1597</v>
      </c>
    </row>
    <row r="196" spans="1:8" x14ac:dyDescent="0.2">
      <c r="A196" s="72" t="s">
        <v>1830</v>
      </c>
      <c r="B196" s="74">
        <v>37778</v>
      </c>
      <c r="C196" s="71">
        <v>502</v>
      </c>
      <c r="D196" s="64" t="s">
        <v>1829</v>
      </c>
      <c r="E196" s="72">
        <v>1000</v>
      </c>
      <c r="F196" s="62" t="s">
        <v>1591</v>
      </c>
      <c r="G196" s="62" t="s">
        <v>1587</v>
      </c>
      <c r="H196" s="62" t="s">
        <v>1551</v>
      </c>
    </row>
    <row r="197" spans="1:8" x14ac:dyDescent="0.2">
      <c r="A197" s="72" t="s">
        <v>1831</v>
      </c>
      <c r="B197" s="74">
        <v>37778</v>
      </c>
      <c r="C197" s="71">
        <v>415</v>
      </c>
      <c r="D197" s="64" t="s">
        <v>1829</v>
      </c>
      <c r="E197" s="27">
        <v>1650</v>
      </c>
      <c r="F197" s="62" t="s">
        <v>1591</v>
      </c>
      <c r="G197" s="62" t="s">
        <v>1587</v>
      </c>
      <c r="H197" s="62" t="s">
        <v>1597</v>
      </c>
    </row>
    <row r="198" spans="1:8" x14ac:dyDescent="0.2">
      <c r="A198" s="72" t="s">
        <v>1832</v>
      </c>
      <c r="B198" s="74">
        <v>37789</v>
      </c>
      <c r="C198" s="71">
        <v>124</v>
      </c>
      <c r="D198" s="64" t="s">
        <v>1829</v>
      </c>
      <c r="E198" s="27">
        <v>650</v>
      </c>
      <c r="F198" s="62" t="s">
        <v>1594</v>
      </c>
      <c r="G198" s="62" t="s">
        <v>1587</v>
      </c>
      <c r="H198" s="62" t="s">
        <v>1597</v>
      </c>
    </row>
    <row r="199" spans="1:8" x14ac:dyDescent="0.2">
      <c r="A199" s="72" t="s">
        <v>1833</v>
      </c>
      <c r="B199" s="74">
        <v>37789</v>
      </c>
      <c r="C199" s="71">
        <v>271</v>
      </c>
      <c r="D199" s="64" t="s">
        <v>1834</v>
      </c>
      <c r="E199" s="72">
        <v>34.549999999999997</v>
      </c>
      <c r="F199" s="62" t="s">
        <v>1594</v>
      </c>
      <c r="G199" s="62" t="s">
        <v>1587</v>
      </c>
      <c r="H199" s="62" t="s">
        <v>1539</v>
      </c>
    </row>
    <row r="200" spans="1:8" x14ac:dyDescent="0.2">
      <c r="A200" s="72" t="s">
        <v>1835</v>
      </c>
      <c r="B200" s="74">
        <v>37789</v>
      </c>
      <c r="C200" s="71">
        <v>30</v>
      </c>
      <c r="D200" s="64" t="s">
        <v>970</v>
      </c>
      <c r="E200" s="72">
        <v>10334</v>
      </c>
      <c r="F200" s="62" t="s">
        <v>1591</v>
      </c>
      <c r="G200" s="62" t="s">
        <v>1587</v>
      </c>
      <c r="H200" s="62" t="s">
        <v>1557</v>
      </c>
    </row>
    <row r="201" spans="1:8" x14ac:dyDescent="0.2">
      <c r="A201" s="72" t="s">
        <v>1836</v>
      </c>
      <c r="B201" s="74">
        <v>37789</v>
      </c>
      <c r="C201" s="71">
        <v>492</v>
      </c>
      <c r="D201" s="64" t="s">
        <v>970</v>
      </c>
      <c r="E201" s="72">
        <v>1055.3399999999999</v>
      </c>
      <c r="F201" s="62" t="s">
        <v>1594</v>
      </c>
      <c r="G201" s="62" t="s">
        <v>1587</v>
      </c>
      <c r="H201" s="62" t="s">
        <v>1597</v>
      </c>
    </row>
    <row r="202" spans="1:8" x14ac:dyDescent="0.2">
      <c r="A202" s="72" t="s">
        <v>1837</v>
      </c>
      <c r="B202" s="74">
        <v>37789</v>
      </c>
      <c r="C202" s="71">
        <v>169</v>
      </c>
      <c r="D202" s="64" t="s">
        <v>970</v>
      </c>
      <c r="E202" s="72">
        <v>12494</v>
      </c>
      <c r="F202" s="62" t="s">
        <v>1591</v>
      </c>
      <c r="G202" s="62" t="s">
        <v>1587</v>
      </c>
      <c r="H202" s="62" t="s">
        <v>1538</v>
      </c>
    </row>
    <row r="203" spans="1:8" x14ac:dyDescent="0.2">
      <c r="A203" s="72" t="s">
        <v>1838</v>
      </c>
      <c r="B203" s="74">
        <v>37791</v>
      </c>
      <c r="C203" s="71">
        <v>372</v>
      </c>
      <c r="D203" s="64" t="s">
        <v>970</v>
      </c>
      <c r="E203" s="72">
        <v>1055.3399999999999</v>
      </c>
      <c r="F203" s="62" t="s">
        <v>1594</v>
      </c>
      <c r="G203" s="62" t="s">
        <v>1587</v>
      </c>
      <c r="H203" s="62" t="s">
        <v>1537</v>
      </c>
    </row>
    <row r="204" spans="1:8" x14ac:dyDescent="0.2">
      <c r="A204" s="72" t="s">
        <v>1839</v>
      </c>
      <c r="B204" s="74">
        <v>37791</v>
      </c>
      <c r="C204" s="71">
        <v>54</v>
      </c>
      <c r="D204" s="64" t="s">
        <v>970</v>
      </c>
      <c r="E204" s="72">
        <v>750</v>
      </c>
      <c r="F204" s="62" t="s">
        <v>1594</v>
      </c>
      <c r="G204" s="62" t="s">
        <v>1587</v>
      </c>
      <c r="H204" s="62" t="s">
        <v>1597</v>
      </c>
    </row>
    <row r="205" spans="1:8" x14ac:dyDescent="0.2">
      <c r="A205" s="72" t="s">
        <v>1840</v>
      </c>
      <c r="B205" s="74">
        <v>37795</v>
      </c>
      <c r="C205" s="71">
        <v>234</v>
      </c>
      <c r="D205" s="64" t="s">
        <v>970</v>
      </c>
      <c r="E205" s="72">
        <v>738.2</v>
      </c>
      <c r="F205" s="62" t="s">
        <v>1591</v>
      </c>
      <c r="G205" s="62" t="s">
        <v>1587</v>
      </c>
      <c r="H205" s="62" t="s">
        <v>1597</v>
      </c>
    </row>
    <row r="206" spans="1:8" x14ac:dyDescent="0.2">
      <c r="A206" s="72" t="s">
        <v>1841</v>
      </c>
      <c r="B206" s="74">
        <v>37795</v>
      </c>
      <c r="C206" s="71">
        <v>503</v>
      </c>
      <c r="D206" s="64" t="s">
        <v>970</v>
      </c>
      <c r="E206" s="72">
        <v>1064.78</v>
      </c>
      <c r="F206" s="62" t="s">
        <v>1610</v>
      </c>
      <c r="G206" s="62" t="s">
        <v>1587</v>
      </c>
      <c r="H206" s="62" t="s">
        <v>1597</v>
      </c>
    </row>
    <row r="207" spans="1:8" x14ac:dyDescent="0.2">
      <c r="A207" s="72" t="s">
        <v>1842</v>
      </c>
      <c r="B207" s="74">
        <v>37795</v>
      </c>
      <c r="C207" s="71">
        <v>144</v>
      </c>
      <c r="D207" s="64" t="s">
        <v>970</v>
      </c>
      <c r="E207" s="72">
        <v>431.65</v>
      </c>
      <c r="F207" s="62" t="s">
        <v>1594</v>
      </c>
      <c r="G207" s="62" t="s">
        <v>1587</v>
      </c>
      <c r="H207" s="62" t="s">
        <v>1538</v>
      </c>
    </row>
    <row r="208" spans="1:8" x14ac:dyDescent="0.2">
      <c r="A208" s="72" t="s">
        <v>1843</v>
      </c>
      <c r="B208" s="74">
        <v>37795</v>
      </c>
      <c r="C208" s="71">
        <v>4</v>
      </c>
      <c r="D208" s="64" t="s">
        <v>970</v>
      </c>
      <c r="E208" s="72">
        <v>300</v>
      </c>
      <c r="F208" s="62" t="s">
        <v>1591</v>
      </c>
      <c r="G208" s="62" t="s">
        <v>1587</v>
      </c>
      <c r="H208" s="62" t="s">
        <v>1538</v>
      </c>
    </row>
    <row r="209" spans="1:8" x14ac:dyDescent="0.2">
      <c r="A209" s="72" t="s">
        <v>1844</v>
      </c>
      <c r="B209" s="74">
        <v>37795</v>
      </c>
      <c r="C209" s="71">
        <v>504</v>
      </c>
      <c r="D209" s="64" t="s">
        <v>970</v>
      </c>
      <c r="E209" s="72">
        <v>300</v>
      </c>
      <c r="F209" s="62" t="s">
        <v>1599</v>
      </c>
      <c r="G209" s="62" t="s">
        <v>1587</v>
      </c>
      <c r="H209" s="62" t="s">
        <v>1528</v>
      </c>
    </row>
    <row r="210" spans="1:8" x14ac:dyDescent="0.2">
      <c r="A210" s="72" t="s">
        <v>1845</v>
      </c>
      <c r="B210" s="74">
        <v>37795</v>
      </c>
      <c r="C210" s="71">
        <v>169</v>
      </c>
      <c r="D210" s="64" t="s">
        <v>970</v>
      </c>
      <c r="E210" s="72">
        <v>2273.21</v>
      </c>
      <c r="F210" s="62" t="s">
        <v>1591</v>
      </c>
      <c r="G210" s="62" t="s">
        <v>1587</v>
      </c>
      <c r="H210" s="62" t="s">
        <v>1538</v>
      </c>
    </row>
    <row r="211" spans="1:8" x14ac:dyDescent="0.2">
      <c r="A211" s="72">
        <v>5</v>
      </c>
      <c r="B211" s="74">
        <v>37799</v>
      </c>
      <c r="C211" s="71">
        <v>471</v>
      </c>
      <c r="D211" s="64" t="s">
        <v>970</v>
      </c>
      <c r="E211" s="72">
        <v>330</v>
      </c>
      <c r="F211" s="62" t="s">
        <v>1594</v>
      </c>
      <c r="G211" s="62" t="s">
        <v>1587</v>
      </c>
      <c r="H211" s="62" t="s">
        <v>1541</v>
      </c>
    </row>
    <row r="212" spans="1:8" x14ac:dyDescent="0.2">
      <c r="A212" s="72">
        <v>6</v>
      </c>
      <c r="B212" s="74">
        <v>37799</v>
      </c>
      <c r="C212" s="71">
        <v>442</v>
      </c>
      <c r="D212" s="64" t="s">
        <v>970</v>
      </c>
      <c r="E212" s="72">
        <v>16200</v>
      </c>
      <c r="F212" s="62" t="s">
        <v>1594</v>
      </c>
      <c r="G212" s="62" t="s">
        <v>1587</v>
      </c>
      <c r="H212" s="62" t="s">
        <v>1528</v>
      </c>
    </row>
    <row r="213" spans="1:8" x14ac:dyDescent="0.2">
      <c r="A213" s="72" t="s">
        <v>1846</v>
      </c>
      <c r="B213" s="74">
        <v>37802</v>
      </c>
      <c r="C213" s="71">
        <v>64</v>
      </c>
      <c r="D213" s="64" t="s">
        <v>970</v>
      </c>
      <c r="E213" s="72">
        <v>4208</v>
      </c>
      <c r="F213" s="62" t="s">
        <v>1591</v>
      </c>
      <c r="G213" s="62" t="s">
        <v>1587</v>
      </c>
      <c r="H213" s="62" t="s">
        <v>1597</v>
      </c>
    </row>
    <row r="214" spans="1:8" x14ac:dyDescent="0.2">
      <c r="A214" s="72" t="s">
        <v>1847</v>
      </c>
      <c r="B214" s="74">
        <v>37802</v>
      </c>
      <c r="C214" s="71">
        <v>164</v>
      </c>
      <c r="D214" s="64" t="s">
        <v>970</v>
      </c>
      <c r="E214" s="72">
        <v>992</v>
      </c>
      <c r="F214" s="62" t="s">
        <v>1591</v>
      </c>
      <c r="G214" s="62" t="s">
        <v>1587</v>
      </c>
      <c r="H214" s="62" t="s">
        <v>1558</v>
      </c>
    </row>
    <row r="215" spans="1:8" x14ac:dyDescent="0.2">
      <c r="A215" s="72" t="s">
        <v>1848</v>
      </c>
      <c r="B215" s="74">
        <v>37802</v>
      </c>
      <c r="C215" s="71">
        <v>4</v>
      </c>
      <c r="D215" s="64" t="s">
        <v>970</v>
      </c>
      <c r="E215" s="72">
        <v>594.17999999999995</v>
      </c>
      <c r="F215" s="62" t="s">
        <v>1591</v>
      </c>
      <c r="G215" s="62" t="s">
        <v>1587</v>
      </c>
      <c r="H215" s="62" t="s">
        <v>1538</v>
      </c>
    </row>
    <row r="216" spans="1:8" x14ac:dyDescent="0.2">
      <c r="A216" s="72" t="s">
        <v>1849</v>
      </c>
      <c r="B216" s="74">
        <v>37802</v>
      </c>
      <c r="C216" s="71">
        <v>431</v>
      </c>
      <c r="D216" s="64" t="s">
        <v>970</v>
      </c>
      <c r="E216" s="72">
        <v>13900</v>
      </c>
      <c r="F216" s="62" t="s">
        <v>1594</v>
      </c>
      <c r="G216" s="62" t="s">
        <v>1587</v>
      </c>
      <c r="H216" s="62" t="s">
        <v>1597</v>
      </c>
    </row>
    <row r="217" spans="1:8" x14ac:dyDescent="0.2">
      <c r="A217" s="72" t="s">
        <v>1850</v>
      </c>
      <c r="B217" s="74">
        <v>37802</v>
      </c>
      <c r="C217" s="71">
        <v>431</v>
      </c>
      <c r="D217" s="64" t="s">
        <v>970</v>
      </c>
      <c r="E217" s="72">
        <v>845.04</v>
      </c>
      <c r="F217" s="62" t="s">
        <v>1594</v>
      </c>
      <c r="G217" s="62" t="s">
        <v>1587</v>
      </c>
      <c r="H217" s="62" t="s">
        <v>1597</v>
      </c>
    </row>
    <row r="218" spans="1:8" x14ac:dyDescent="0.2">
      <c r="A218" s="72" t="s">
        <v>1851</v>
      </c>
      <c r="B218" s="74">
        <v>37805</v>
      </c>
      <c r="C218" s="71">
        <v>507</v>
      </c>
      <c r="D218" s="64" t="s">
        <v>970</v>
      </c>
      <c r="E218" s="72">
        <v>435.1</v>
      </c>
      <c r="F218" s="62" t="s">
        <v>1594</v>
      </c>
      <c r="G218" s="62" t="s">
        <v>1587</v>
      </c>
      <c r="H218" s="62" t="s">
        <v>1528</v>
      </c>
    </row>
    <row r="219" spans="1:8" x14ac:dyDescent="0.2">
      <c r="A219" s="72" t="s">
        <v>1852</v>
      </c>
      <c r="B219" s="74">
        <v>37805</v>
      </c>
      <c r="C219" s="71">
        <v>42</v>
      </c>
      <c r="D219" s="64" t="s">
        <v>970</v>
      </c>
      <c r="E219" s="72">
        <v>1235.6099999999999</v>
      </c>
      <c r="F219" s="62" t="s">
        <v>1591</v>
      </c>
      <c r="G219" s="62" t="s">
        <v>1587</v>
      </c>
      <c r="H219" s="62" t="s">
        <v>1528</v>
      </c>
    </row>
    <row r="220" spans="1:8" x14ac:dyDescent="0.2">
      <c r="A220" s="72" t="s">
        <v>1853</v>
      </c>
      <c r="B220" s="74">
        <v>37811</v>
      </c>
      <c r="C220" s="71">
        <v>509</v>
      </c>
      <c r="D220" s="64" t="s">
        <v>970</v>
      </c>
      <c r="E220" s="72">
        <v>136.07</v>
      </c>
      <c r="F220" s="62" t="s">
        <v>1594</v>
      </c>
      <c r="G220" s="62" t="s">
        <v>1587</v>
      </c>
      <c r="H220" s="62" t="s">
        <v>1562</v>
      </c>
    </row>
    <row r="221" spans="1:8" x14ac:dyDescent="0.2">
      <c r="A221" s="72" t="s">
        <v>1854</v>
      </c>
      <c r="B221" s="74">
        <v>37811</v>
      </c>
      <c r="C221" s="71">
        <v>223</v>
      </c>
      <c r="D221" s="64" t="s">
        <v>970</v>
      </c>
      <c r="E221" s="72">
        <v>1098.42</v>
      </c>
      <c r="F221" s="62" t="s">
        <v>1594</v>
      </c>
      <c r="G221" s="62" t="s">
        <v>1587</v>
      </c>
      <c r="H221" s="62" t="s">
        <v>1597</v>
      </c>
    </row>
    <row r="222" spans="1:8" x14ac:dyDescent="0.2">
      <c r="A222" s="72" t="s">
        <v>1855</v>
      </c>
      <c r="B222" s="74">
        <v>37811</v>
      </c>
      <c r="C222" s="71">
        <v>289</v>
      </c>
      <c r="D222" s="64" t="s">
        <v>970</v>
      </c>
      <c r="E222" s="72">
        <v>824.08</v>
      </c>
      <c r="F222" s="62" t="s">
        <v>1599</v>
      </c>
      <c r="G222" s="62" t="s">
        <v>1587</v>
      </c>
      <c r="H222" s="62" t="s">
        <v>1528</v>
      </c>
    </row>
    <row r="223" spans="1:8" x14ac:dyDescent="0.2">
      <c r="A223" s="72" t="s">
        <v>1856</v>
      </c>
      <c r="B223" s="74">
        <v>37811</v>
      </c>
      <c r="C223" s="71">
        <v>425</v>
      </c>
      <c r="D223" s="64" t="s">
        <v>970</v>
      </c>
      <c r="E223" s="72">
        <v>438.63</v>
      </c>
      <c r="F223" s="62" t="s">
        <v>1591</v>
      </c>
      <c r="G223" s="62" t="s">
        <v>1587</v>
      </c>
      <c r="H223" s="62" t="s">
        <v>1536</v>
      </c>
    </row>
    <row r="224" spans="1:8" x14ac:dyDescent="0.2">
      <c r="A224" s="72" t="s">
        <v>1857</v>
      </c>
      <c r="B224" s="74">
        <v>37811</v>
      </c>
      <c r="C224" s="71">
        <v>435</v>
      </c>
      <c r="D224" s="64" t="s">
        <v>970</v>
      </c>
      <c r="E224" s="72">
        <v>371.66</v>
      </c>
      <c r="F224" s="62" t="s">
        <v>1594</v>
      </c>
      <c r="G224" s="62" t="s">
        <v>1587</v>
      </c>
      <c r="H224" s="62" t="s">
        <v>1528</v>
      </c>
    </row>
    <row r="225" spans="1:8" x14ac:dyDescent="0.2">
      <c r="A225" s="72" t="s">
        <v>1858</v>
      </c>
      <c r="B225" s="74">
        <v>37811</v>
      </c>
      <c r="C225" s="71">
        <v>505</v>
      </c>
      <c r="D225" s="64" t="s">
        <v>970</v>
      </c>
      <c r="E225" s="27">
        <v>287.14999999999998</v>
      </c>
      <c r="F225" s="62" t="s">
        <v>1591</v>
      </c>
      <c r="G225" s="62" t="s">
        <v>1587</v>
      </c>
      <c r="H225" s="62" t="s">
        <v>1597</v>
      </c>
    </row>
    <row r="226" spans="1:8" x14ac:dyDescent="0.2">
      <c r="A226" s="72" t="s">
        <v>1859</v>
      </c>
      <c r="B226" s="74">
        <v>37811</v>
      </c>
      <c r="C226" s="71">
        <v>409</v>
      </c>
      <c r="D226" s="64" t="s">
        <v>970</v>
      </c>
      <c r="E226" s="27">
        <v>667.02</v>
      </c>
      <c r="F226" s="62" t="s">
        <v>1594</v>
      </c>
      <c r="G226" s="62" t="s">
        <v>1587</v>
      </c>
      <c r="H226" s="62" t="s">
        <v>1597</v>
      </c>
    </row>
    <row r="227" spans="1:8" x14ac:dyDescent="0.2">
      <c r="A227" s="72" t="s">
        <v>1860</v>
      </c>
      <c r="B227" s="74">
        <v>37811</v>
      </c>
      <c r="C227" s="71">
        <v>415</v>
      </c>
      <c r="D227" s="64" t="s">
        <v>970</v>
      </c>
      <c r="E227" s="27">
        <v>956.77</v>
      </c>
      <c r="F227" s="62" t="s">
        <v>1591</v>
      </c>
      <c r="G227" s="62" t="s">
        <v>1587</v>
      </c>
      <c r="H227" s="62" t="s">
        <v>1597</v>
      </c>
    </row>
    <row r="228" spans="1:8" x14ac:dyDescent="0.2">
      <c r="A228" s="72" t="s">
        <v>1861</v>
      </c>
      <c r="B228" s="74">
        <v>37811</v>
      </c>
      <c r="C228" s="71">
        <v>506</v>
      </c>
      <c r="D228" s="64" t="s">
        <v>970</v>
      </c>
      <c r="E228" s="27">
        <v>678.42</v>
      </c>
      <c r="F228" s="62" t="s">
        <v>1591</v>
      </c>
      <c r="G228" s="62" t="s">
        <v>1587</v>
      </c>
      <c r="H228" s="62" t="s">
        <v>1532</v>
      </c>
    </row>
    <row r="229" spans="1:8" x14ac:dyDescent="0.2">
      <c r="A229" s="72" t="s">
        <v>1862</v>
      </c>
      <c r="B229" s="74">
        <v>37811</v>
      </c>
      <c r="C229" s="71">
        <v>461</v>
      </c>
      <c r="D229" s="64" t="s">
        <v>970</v>
      </c>
      <c r="E229" s="27">
        <v>247.55</v>
      </c>
      <c r="F229" s="62" t="s">
        <v>1594</v>
      </c>
      <c r="G229" s="62" t="s">
        <v>1587</v>
      </c>
      <c r="H229" s="62" t="s">
        <v>1597</v>
      </c>
    </row>
    <row r="230" spans="1:8" x14ac:dyDescent="0.2">
      <c r="A230" s="72" t="s">
        <v>1863</v>
      </c>
      <c r="B230" s="74">
        <v>37811</v>
      </c>
      <c r="C230" s="71">
        <v>503</v>
      </c>
      <c r="D230" s="64" t="s">
        <v>970</v>
      </c>
      <c r="E230" s="27">
        <v>209.21</v>
      </c>
      <c r="F230" s="62" t="s">
        <v>1610</v>
      </c>
      <c r="G230" s="62" t="s">
        <v>1587</v>
      </c>
      <c r="H230" s="62" t="s">
        <v>1597</v>
      </c>
    </row>
    <row r="231" spans="1:8" x14ac:dyDescent="0.2">
      <c r="A231" s="72" t="s">
        <v>1864</v>
      </c>
      <c r="B231" s="74">
        <v>37811</v>
      </c>
      <c r="C231" s="71">
        <v>345</v>
      </c>
      <c r="D231" s="64" t="s">
        <v>970</v>
      </c>
      <c r="E231" s="27">
        <v>373.04</v>
      </c>
      <c r="F231" s="62" t="s">
        <v>1591</v>
      </c>
      <c r="G231" s="62" t="s">
        <v>1587</v>
      </c>
      <c r="H231" s="62" t="s">
        <v>1554</v>
      </c>
    </row>
    <row r="232" spans="1:8" x14ac:dyDescent="0.2">
      <c r="A232" s="72" t="s">
        <v>1865</v>
      </c>
      <c r="B232" s="74">
        <v>37811</v>
      </c>
      <c r="C232" s="71">
        <v>345</v>
      </c>
      <c r="D232" s="64" t="s">
        <v>970</v>
      </c>
      <c r="E232" s="27">
        <v>406.79</v>
      </c>
      <c r="F232" s="62" t="s">
        <v>1591</v>
      </c>
      <c r="G232" s="62" t="s">
        <v>1587</v>
      </c>
      <c r="H232" s="62" t="s">
        <v>1554</v>
      </c>
    </row>
    <row r="233" spans="1:8" x14ac:dyDescent="0.2">
      <c r="A233" s="72" t="s">
        <v>1866</v>
      </c>
      <c r="B233" s="74">
        <v>37811</v>
      </c>
      <c r="C233" s="71">
        <v>163</v>
      </c>
      <c r="D233" s="64" t="s">
        <v>1867</v>
      </c>
      <c r="E233" s="72">
        <v>623.61</v>
      </c>
      <c r="F233" s="62" t="s">
        <v>1599</v>
      </c>
      <c r="G233" s="62" t="s">
        <v>1587</v>
      </c>
      <c r="H233" s="62" t="s">
        <v>1528</v>
      </c>
    </row>
    <row r="234" spans="1:8" x14ac:dyDescent="0.2">
      <c r="A234" s="72" t="s">
        <v>1868</v>
      </c>
      <c r="B234" s="74">
        <v>37811</v>
      </c>
      <c r="C234" s="71">
        <v>508</v>
      </c>
      <c r="D234" s="64" t="s">
        <v>1867</v>
      </c>
      <c r="E234" s="72">
        <v>360</v>
      </c>
      <c r="F234" s="62" t="s">
        <v>1594</v>
      </c>
      <c r="G234" s="62" t="s">
        <v>1587</v>
      </c>
      <c r="H234" s="62" t="s">
        <v>1535</v>
      </c>
    </row>
    <row r="235" spans="1:8" x14ac:dyDescent="0.2">
      <c r="A235" s="72" t="s">
        <v>1869</v>
      </c>
      <c r="B235" s="74">
        <v>37811</v>
      </c>
      <c r="C235" s="71">
        <v>295</v>
      </c>
      <c r="D235" s="64" t="s">
        <v>1867</v>
      </c>
      <c r="E235" s="72">
        <v>242</v>
      </c>
      <c r="F235" s="62" t="s">
        <v>1591</v>
      </c>
      <c r="G235" s="62" t="s">
        <v>1587</v>
      </c>
      <c r="H235" s="62" t="s">
        <v>1597</v>
      </c>
    </row>
    <row r="236" spans="1:8" x14ac:dyDescent="0.2">
      <c r="A236" s="72" t="s">
        <v>1870</v>
      </c>
      <c r="B236" s="74">
        <v>37813</v>
      </c>
      <c r="C236" s="71">
        <v>169</v>
      </c>
      <c r="D236" s="64" t="s">
        <v>1512</v>
      </c>
      <c r="E236" s="72">
        <v>2116.4</v>
      </c>
      <c r="F236" s="62" t="s">
        <v>1591</v>
      </c>
      <c r="G236" s="62" t="s">
        <v>1587</v>
      </c>
      <c r="H236" s="62" t="s">
        <v>1538</v>
      </c>
    </row>
    <row r="237" spans="1:8" x14ac:dyDescent="0.2">
      <c r="A237" s="72" t="s">
        <v>1871</v>
      </c>
      <c r="B237" s="74">
        <v>37813</v>
      </c>
      <c r="C237" s="71">
        <v>510</v>
      </c>
      <c r="D237" s="64" t="s">
        <v>1872</v>
      </c>
      <c r="E237" s="72">
        <v>13200</v>
      </c>
      <c r="F237" s="62" t="s">
        <v>1594</v>
      </c>
      <c r="G237" s="62" t="s">
        <v>1587</v>
      </c>
      <c r="H237" s="62" t="s">
        <v>1540</v>
      </c>
    </row>
    <row r="238" spans="1:8" x14ac:dyDescent="0.2">
      <c r="A238" s="72" t="s">
        <v>1873</v>
      </c>
      <c r="B238" s="74">
        <v>37816</v>
      </c>
      <c r="C238" s="71">
        <v>442</v>
      </c>
      <c r="D238" s="64" t="s">
        <v>1874</v>
      </c>
      <c r="E238" s="72">
        <v>6034.48</v>
      </c>
      <c r="F238" s="62" t="s">
        <v>1591</v>
      </c>
      <c r="G238" s="62" t="s">
        <v>1587</v>
      </c>
      <c r="H238" s="62" t="s">
        <v>1528</v>
      </c>
    </row>
    <row r="239" spans="1:8" x14ac:dyDescent="0.2">
      <c r="A239" s="72" t="s">
        <v>1875</v>
      </c>
      <c r="B239" s="74">
        <v>37817</v>
      </c>
      <c r="C239" s="71">
        <v>44</v>
      </c>
      <c r="D239" s="64" t="s">
        <v>1874</v>
      </c>
      <c r="E239" s="72">
        <v>2155.17</v>
      </c>
      <c r="F239" s="62" t="s">
        <v>1594</v>
      </c>
      <c r="G239" s="62" t="s">
        <v>1587</v>
      </c>
      <c r="H239" s="62" t="s">
        <v>1597</v>
      </c>
    </row>
    <row r="240" spans="1:8" x14ac:dyDescent="0.2">
      <c r="A240" s="72" t="s">
        <v>1876</v>
      </c>
      <c r="B240" s="74">
        <v>37818</v>
      </c>
      <c r="C240" s="71">
        <v>44</v>
      </c>
      <c r="D240" s="64" t="s">
        <v>1412</v>
      </c>
      <c r="E240" s="72">
        <v>687</v>
      </c>
      <c r="F240" s="62" t="s">
        <v>1594</v>
      </c>
      <c r="G240" s="62" t="s">
        <v>1587</v>
      </c>
      <c r="H240" s="62" t="s">
        <v>1597</v>
      </c>
    </row>
    <row r="241" spans="1:8" x14ac:dyDescent="0.2">
      <c r="A241" s="72" t="s">
        <v>1877</v>
      </c>
      <c r="B241" s="74">
        <v>37819</v>
      </c>
      <c r="C241" s="71">
        <v>494</v>
      </c>
      <c r="D241" s="64" t="s">
        <v>1412</v>
      </c>
      <c r="E241" s="72">
        <v>540.9</v>
      </c>
      <c r="F241" s="62" t="s">
        <v>1594</v>
      </c>
      <c r="G241" s="62" t="s">
        <v>1587</v>
      </c>
      <c r="H241" s="62" t="s">
        <v>1597</v>
      </c>
    </row>
    <row r="242" spans="1:8" x14ac:dyDescent="0.2">
      <c r="A242" s="72" t="s">
        <v>1878</v>
      </c>
      <c r="B242" s="74">
        <v>37820</v>
      </c>
      <c r="C242" s="71">
        <v>4</v>
      </c>
      <c r="D242" s="64" t="s">
        <v>1412</v>
      </c>
      <c r="E242" s="72">
        <v>140</v>
      </c>
      <c r="F242" s="62" t="s">
        <v>1591</v>
      </c>
      <c r="G242" s="62" t="s">
        <v>1587</v>
      </c>
      <c r="H242" s="62" t="s">
        <v>1538</v>
      </c>
    </row>
    <row r="243" spans="1:8" x14ac:dyDescent="0.2">
      <c r="A243" s="72" t="s">
        <v>1879</v>
      </c>
      <c r="B243" s="74">
        <v>37820</v>
      </c>
      <c r="C243" s="71">
        <v>30</v>
      </c>
      <c r="D243" s="64" t="s">
        <v>1412</v>
      </c>
      <c r="E243" s="72">
        <v>367.5</v>
      </c>
      <c r="F243" s="62" t="s">
        <v>1594</v>
      </c>
      <c r="G243" s="62" t="s">
        <v>1587</v>
      </c>
      <c r="H243" s="62" t="s">
        <v>1557</v>
      </c>
    </row>
    <row r="244" spans="1:8" x14ac:dyDescent="0.2">
      <c r="A244" s="72" t="s">
        <v>1880</v>
      </c>
      <c r="B244" s="74">
        <v>37825</v>
      </c>
      <c r="C244" s="71">
        <v>42</v>
      </c>
      <c r="D244" s="64" t="s">
        <v>1412</v>
      </c>
      <c r="E244" s="72">
        <v>147.25</v>
      </c>
      <c r="F244" s="62" t="s">
        <v>1591</v>
      </c>
      <c r="G244" s="62" t="s">
        <v>1587</v>
      </c>
      <c r="H244" s="62" t="s">
        <v>1528</v>
      </c>
    </row>
    <row r="245" spans="1:8" x14ac:dyDescent="0.2">
      <c r="A245" s="72" t="s">
        <v>1881</v>
      </c>
      <c r="B245" s="74">
        <v>37825</v>
      </c>
      <c r="C245" s="71">
        <v>42</v>
      </c>
      <c r="D245" s="64" t="s">
        <v>1412</v>
      </c>
      <c r="E245" s="72">
        <v>95</v>
      </c>
      <c r="F245" s="62" t="s">
        <v>1591</v>
      </c>
      <c r="G245" s="62" t="s">
        <v>1587</v>
      </c>
      <c r="H245" s="62" t="s">
        <v>1528</v>
      </c>
    </row>
    <row r="246" spans="1:8" x14ac:dyDescent="0.2">
      <c r="A246" s="72" t="s">
        <v>1882</v>
      </c>
      <c r="B246" s="74">
        <v>37825</v>
      </c>
      <c r="C246" s="71">
        <v>42</v>
      </c>
      <c r="D246" s="64" t="s">
        <v>1412</v>
      </c>
      <c r="E246" s="72">
        <v>695.45</v>
      </c>
      <c r="F246" s="62" t="s">
        <v>1591</v>
      </c>
      <c r="G246" s="62" t="s">
        <v>1587</v>
      </c>
      <c r="H246" s="62" t="s">
        <v>1528</v>
      </c>
    </row>
    <row r="247" spans="1:8" x14ac:dyDescent="0.2">
      <c r="A247" s="72" t="s">
        <v>1883</v>
      </c>
      <c r="B247" s="74">
        <v>37826</v>
      </c>
      <c r="C247" s="71">
        <v>240</v>
      </c>
      <c r="D247" s="64" t="s">
        <v>1412</v>
      </c>
      <c r="E247" s="72">
        <v>425</v>
      </c>
      <c r="F247" s="62" t="s">
        <v>1790</v>
      </c>
      <c r="G247" s="62" t="s">
        <v>1587</v>
      </c>
      <c r="H247" s="62" t="s">
        <v>1554</v>
      </c>
    </row>
    <row r="248" spans="1:8" x14ac:dyDescent="0.2">
      <c r="A248" s="72" t="s">
        <v>1884</v>
      </c>
      <c r="B248" s="74">
        <v>37826</v>
      </c>
      <c r="C248" s="71">
        <v>345</v>
      </c>
      <c r="D248" s="64" t="s">
        <v>1412</v>
      </c>
      <c r="E248" s="72">
        <v>240.35</v>
      </c>
      <c r="F248" s="62" t="s">
        <v>1790</v>
      </c>
      <c r="G248" s="62" t="s">
        <v>1587</v>
      </c>
      <c r="H248" s="62" t="s">
        <v>1554</v>
      </c>
    </row>
    <row r="249" spans="1:8" x14ac:dyDescent="0.2">
      <c r="A249" s="72" t="s">
        <v>1885</v>
      </c>
      <c r="B249" s="74">
        <v>37826</v>
      </c>
      <c r="C249" s="71">
        <v>513</v>
      </c>
      <c r="D249" s="64" t="s">
        <v>1412</v>
      </c>
      <c r="E249" s="72">
        <v>285.88</v>
      </c>
      <c r="F249" s="62" t="s">
        <v>1790</v>
      </c>
      <c r="G249" s="62" t="s">
        <v>1587</v>
      </c>
      <c r="H249" s="62" t="s">
        <v>1552</v>
      </c>
    </row>
    <row r="250" spans="1:8" x14ac:dyDescent="0.2">
      <c r="A250" s="72" t="s">
        <v>1886</v>
      </c>
      <c r="B250" s="74">
        <v>37826</v>
      </c>
      <c r="C250" s="71">
        <v>514</v>
      </c>
      <c r="D250" s="64" t="s">
        <v>1412</v>
      </c>
      <c r="E250" s="72">
        <v>160</v>
      </c>
      <c r="F250" s="62" t="s">
        <v>1790</v>
      </c>
      <c r="G250" s="62" t="s">
        <v>1587</v>
      </c>
      <c r="H250" s="62" t="s">
        <v>1535</v>
      </c>
    </row>
    <row r="251" spans="1:8" x14ac:dyDescent="0.2">
      <c r="A251" s="72" t="s">
        <v>1887</v>
      </c>
      <c r="B251" s="74">
        <v>37826</v>
      </c>
      <c r="C251" s="71">
        <v>64</v>
      </c>
      <c r="D251" s="64" t="s">
        <v>1412</v>
      </c>
      <c r="E251" s="72">
        <v>709.36</v>
      </c>
      <c r="F251" s="62" t="s">
        <v>1594</v>
      </c>
      <c r="G251" s="62" t="s">
        <v>1587</v>
      </c>
      <c r="H251" s="62" t="s">
        <v>1597</v>
      </c>
    </row>
    <row r="252" spans="1:8" x14ac:dyDescent="0.2">
      <c r="A252" s="72" t="s">
        <v>1888</v>
      </c>
      <c r="B252" s="74">
        <v>37826</v>
      </c>
      <c r="C252" s="71">
        <v>289</v>
      </c>
      <c r="D252" s="64" t="s">
        <v>1412</v>
      </c>
      <c r="E252" s="72">
        <v>572.87</v>
      </c>
      <c r="F252" s="62" t="s">
        <v>1599</v>
      </c>
      <c r="G252" s="62" t="s">
        <v>1587</v>
      </c>
      <c r="H252" s="62" t="s">
        <v>1528</v>
      </c>
    </row>
    <row r="253" spans="1:8" x14ac:dyDescent="0.2">
      <c r="A253" s="72">
        <v>8</v>
      </c>
      <c r="B253" s="74">
        <v>37830</v>
      </c>
      <c r="C253" s="71">
        <v>452</v>
      </c>
      <c r="D253" s="64" t="s">
        <v>1412</v>
      </c>
      <c r="E253" s="72">
        <v>315</v>
      </c>
      <c r="F253" s="62" t="s">
        <v>1594</v>
      </c>
      <c r="G253" s="62" t="s">
        <v>1587</v>
      </c>
      <c r="H253" s="62" t="s">
        <v>1597</v>
      </c>
    </row>
    <row r="254" spans="1:8" x14ac:dyDescent="0.2">
      <c r="A254" s="72">
        <v>9</v>
      </c>
      <c r="B254" s="74">
        <v>37830</v>
      </c>
      <c r="C254" s="71">
        <v>501</v>
      </c>
      <c r="D254" s="64" t="s">
        <v>1412</v>
      </c>
      <c r="E254" s="72">
        <v>388.86</v>
      </c>
      <c r="F254" s="62" t="s">
        <v>1591</v>
      </c>
      <c r="G254" s="62" t="s">
        <v>1587</v>
      </c>
      <c r="H254" s="62" t="s">
        <v>1597</v>
      </c>
    </row>
    <row r="255" spans="1:8" x14ac:dyDescent="0.2">
      <c r="A255" s="72" t="s">
        <v>1889</v>
      </c>
      <c r="B255" s="74">
        <v>37830</v>
      </c>
      <c r="C255" s="71">
        <v>515</v>
      </c>
      <c r="D255" s="64" t="s">
        <v>1412</v>
      </c>
      <c r="E255" s="72">
        <v>1063.72</v>
      </c>
      <c r="F255" s="62" t="s">
        <v>1591</v>
      </c>
      <c r="G255" s="62" t="s">
        <v>1587</v>
      </c>
      <c r="H255" s="62" t="s">
        <v>1597</v>
      </c>
    </row>
    <row r="256" spans="1:8" x14ac:dyDescent="0.2">
      <c r="A256" s="72" t="s">
        <v>1890</v>
      </c>
      <c r="B256" s="74">
        <v>37830</v>
      </c>
      <c r="C256" s="71">
        <v>516</v>
      </c>
      <c r="D256" s="64" t="s">
        <v>1412</v>
      </c>
      <c r="E256" s="27">
        <v>136.5</v>
      </c>
      <c r="F256" s="62" t="s">
        <v>1594</v>
      </c>
      <c r="G256" s="62" t="s">
        <v>1587</v>
      </c>
      <c r="H256" s="62" t="s">
        <v>1538</v>
      </c>
    </row>
    <row r="257" spans="1:8" x14ac:dyDescent="0.2">
      <c r="A257" s="72" t="s">
        <v>1891</v>
      </c>
      <c r="B257" s="74">
        <v>37830</v>
      </c>
      <c r="C257" s="71">
        <v>476</v>
      </c>
      <c r="D257" s="64" t="s">
        <v>1892</v>
      </c>
      <c r="E257" s="72">
        <v>4628.3999999999996</v>
      </c>
      <c r="F257" s="62" t="s">
        <v>1594</v>
      </c>
      <c r="G257" s="62" t="s">
        <v>1587</v>
      </c>
      <c r="H257" s="62" t="s">
        <v>1535</v>
      </c>
    </row>
    <row r="258" spans="1:8" x14ac:dyDescent="0.2">
      <c r="A258" s="72" t="s">
        <v>1893</v>
      </c>
      <c r="B258" s="74">
        <v>37830</v>
      </c>
      <c r="C258" s="71">
        <v>452</v>
      </c>
      <c r="D258" s="64" t="s">
        <v>1892</v>
      </c>
      <c r="E258" s="72">
        <v>9256.7999999999993</v>
      </c>
      <c r="F258" s="62" t="s">
        <v>1594</v>
      </c>
      <c r="G258" s="62" t="s">
        <v>1587</v>
      </c>
      <c r="H258" s="62" t="s">
        <v>1597</v>
      </c>
    </row>
    <row r="259" spans="1:8" x14ac:dyDescent="0.2">
      <c r="A259" s="72" t="s">
        <v>1894</v>
      </c>
      <c r="B259" s="74">
        <v>37830</v>
      </c>
      <c r="C259" s="71">
        <v>78</v>
      </c>
      <c r="D259" s="64" t="s">
        <v>1892</v>
      </c>
      <c r="E259" s="72">
        <v>9256.7999999999993</v>
      </c>
      <c r="F259" s="62" t="s">
        <v>1594</v>
      </c>
      <c r="G259" s="62" t="s">
        <v>1587</v>
      </c>
      <c r="H259" s="62" t="s">
        <v>1597</v>
      </c>
    </row>
    <row r="260" spans="1:8" x14ac:dyDescent="0.2">
      <c r="A260" s="72" t="s">
        <v>1895</v>
      </c>
      <c r="B260" s="74">
        <v>37830</v>
      </c>
      <c r="C260" s="71">
        <v>270</v>
      </c>
      <c r="D260" s="64" t="s">
        <v>1896</v>
      </c>
      <c r="E260" s="72">
        <v>12710.13</v>
      </c>
      <c r="F260" s="62" t="s">
        <v>1594</v>
      </c>
      <c r="G260" s="62" t="s">
        <v>1587</v>
      </c>
      <c r="H260" s="62" t="s">
        <v>1597</v>
      </c>
    </row>
    <row r="261" spans="1:8" x14ac:dyDescent="0.2">
      <c r="A261" s="72" t="s">
        <v>1897</v>
      </c>
      <c r="B261" s="74">
        <v>37830</v>
      </c>
      <c r="C261" s="71">
        <v>517</v>
      </c>
      <c r="D261" s="64" t="s">
        <v>1896</v>
      </c>
      <c r="E261" s="72">
        <v>450</v>
      </c>
      <c r="F261" s="62" t="s">
        <v>1594</v>
      </c>
      <c r="G261" s="62" t="s">
        <v>1587</v>
      </c>
      <c r="H261" s="62" t="s">
        <v>1535</v>
      </c>
    </row>
    <row r="262" spans="1:8" x14ac:dyDescent="0.2">
      <c r="A262" s="72">
        <v>7</v>
      </c>
      <c r="B262" s="74">
        <v>37833</v>
      </c>
      <c r="C262" s="71">
        <v>144</v>
      </c>
      <c r="D262" s="64" t="s">
        <v>1896</v>
      </c>
      <c r="E262" s="72">
        <v>432</v>
      </c>
      <c r="F262" s="62" t="s">
        <v>1591</v>
      </c>
      <c r="G262" s="62" t="s">
        <v>1587</v>
      </c>
      <c r="H262" s="62" t="s">
        <v>1538</v>
      </c>
    </row>
    <row r="263" spans="1:8" x14ac:dyDescent="0.2">
      <c r="A263" s="72" t="s">
        <v>1898</v>
      </c>
      <c r="B263" s="74">
        <v>37833</v>
      </c>
      <c r="C263" s="71">
        <v>431</v>
      </c>
      <c r="D263" s="64" t="s">
        <v>1896</v>
      </c>
      <c r="E263" s="72">
        <v>8373.56</v>
      </c>
      <c r="F263" s="62" t="s">
        <v>1594</v>
      </c>
      <c r="G263" s="62" t="s">
        <v>1587</v>
      </c>
      <c r="H263" s="62" t="s">
        <v>1597</v>
      </c>
    </row>
    <row r="264" spans="1:8" x14ac:dyDescent="0.2">
      <c r="A264" s="72" t="s">
        <v>1899</v>
      </c>
      <c r="B264" s="74">
        <v>37833</v>
      </c>
      <c r="C264" s="71">
        <v>512</v>
      </c>
      <c r="D264" s="64" t="s">
        <v>1896</v>
      </c>
      <c r="E264" s="72">
        <v>10977.51</v>
      </c>
      <c r="F264" s="62" t="s">
        <v>1594</v>
      </c>
      <c r="G264" s="62" t="s">
        <v>1587</v>
      </c>
      <c r="H264" s="62" t="s">
        <v>1538</v>
      </c>
    </row>
    <row r="265" spans="1:8" x14ac:dyDescent="0.2">
      <c r="A265" s="72" t="s">
        <v>1900</v>
      </c>
      <c r="B265" s="74">
        <v>37833</v>
      </c>
      <c r="C265" s="71">
        <v>425</v>
      </c>
      <c r="D265" s="64" t="s">
        <v>1896</v>
      </c>
      <c r="E265" s="72">
        <v>7942</v>
      </c>
      <c r="F265" s="62" t="s">
        <v>1594</v>
      </c>
      <c r="G265" s="62" t="s">
        <v>1587</v>
      </c>
      <c r="H265" s="62" t="s">
        <v>1536</v>
      </c>
    </row>
    <row r="266" spans="1:8" x14ac:dyDescent="0.2">
      <c r="A266" s="72" t="s">
        <v>1901</v>
      </c>
      <c r="B266" s="74">
        <v>37833</v>
      </c>
      <c r="C266" s="71">
        <v>519</v>
      </c>
      <c r="D266" s="64" t="s">
        <v>1896</v>
      </c>
      <c r="E266" s="72">
        <v>8500</v>
      </c>
      <c r="F266" s="62" t="s">
        <v>1591</v>
      </c>
      <c r="G266" s="62" t="s">
        <v>1587</v>
      </c>
      <c r="H266" s="62" t="s">
        <v>1528</v>
      </c>
    </row>
    <row r="267" spans="1:8" x14ac:dyDescent="0.2">
      <c r="A267" s="72" t="s">
        <v>1902</v>
      </c>
      <c r="B267" s="74">
        <v>37833</v>
      </c>
      <c r="C267" s="71">
        <v>121</v>
      </c>
      <c r="D267" s="64" t="s">
        <v>1896</v>
      </c>
      <c r="E267" s="72">
        <v>19018</v>
      </c>
      <c r="F267" s="62" t="s">
        <v>1591</v>
      </c>
      <c r="G267" s="62" t="s">
        <v>1587</v>
      </c>
      <c r="H267" s="62" t="s">
        <v>1597</v>
      </c>
    </row>
    <row r="268" spans="1:8" x14ac:dyDescent="0.2">
      <c r="A268" s="72" t="s">
        <v>1903</v>
      </c>
      <c r="B268" s="74">
        <v>37833</v>
      </c>
      <c r="C268" s="71">
        <v>64</v>
      </c>
      <c r="D268" s="64" t="s">
        <v>1896</v>
      </c>
      <c r="E268" s="72">
        <v>24638</v>
      </c>
      <c r="F268" s="62" t="s">
        <v>1591</v>
      </c>
      <c r="G268" s="62" t="s">
        <v>1587</v>
      </c>
      <c r="H268" s="62" t="s">
        <v>1597</v>
      </c>
    </row>
    <row r="269" spans="1:8" x14ac:dyDescent="0.2">
      <c r="A269" s="72" t="s">
        <v>1904</v>
      </c>
      <c r="B269" s="74">
        <v>37833</v>
      </c>
      <c r="C269" s="71">
        <v>4</v>
      </c>
      <c r="D269" s="64" t="s">
        <v>1896</v>
      </c>
      <c r="E269" s="72">
        <v>-8500</v>
      </c>
      <c r="F269" s="62" t="s">
        <v>1591</v>
      </c>
      <c r="G269" s="62" t="s">
        <v>1587</v>
      </c>
      <c r="H269" s="62" t="s">
        <v>1538</v>
      </c>
    </row>
    <row r="270" spans="1:8" x14ac:dyDescent="0.2">
      <c r="A270" s="72" t="s">
        <v>1905</v>
      </c>
      <c r="B270" s="74">
        <v>37833</v>
      </c>
      <c r="C270" s="71">
        <v>373</v>
      </c>
      <c r="D270" s="64" t="s">
        <v>1896</v>
      </c>
      <c r="E270" s="72">
        <v>-19018</v>
      </c>
      <c r="F270" s="62" t="s">
        <v>1599</v>
      </c>
      <c r="G270" s="62" t="s">
        <v>1587</v>
      </c>
      <c r="H270" s="62" t="s">
        <v>1528</v>
      </c>
    </row>
    <row r="271" spans="1:8" x14ac:dyDescent="0.2">
      <c r="A271" s="72" t="s">
        <v>1906</v>
      </c>
      <c r="B271" s="74">
        <v>37833</v>
      </c>
      <c r="C271" s="71">
        <v>518</v>
      </c>
      <c r="D271" s="64" t="s">
        <v>1896</v>
      </c>
      <c r="E271" s="72">
        <v>7475.52</v>
      </c>
      <c r="F271" s="62" t="s">
        <v>1591</v>
      </c>
      <c r="G271" s="62" t="s">
        <v>1587</v>
      </c>
      <c r="H271" s="62" t="s">
        <v>1535</v>
      </c>
    </row>
    <row r="272" spans="1:8" x14ac:dyDescent="0.2">
      <c r="A272" s="72" t="s">
        <v>1907</v>
      </c>
      <c r="B272" s="74">
        <v>37833</v>
      </c>
      <c r="C272" s="71">
        <v>308</v>
      </c>
      <c r="D272" s="64" t="s">
        <v>1896</v>
      </c>
      <c r="E272" s="72">
        <v>11884.35</v>
      </c>
      <c r="F272" s="62" t="s">
        <v>1591</v>
      </c>
      <c r="G272" s="62" t="s">
        <v>1587</v>
      </c>
      <c r="H272" s="62" t="s">
        <v>1597</v>
      </c>
    </row>
    <row r="273" spans="1:8" x14ac:dyDescent="0.2">
      <c r="A273" s="72" t="s">
        <v>1908</v>
      </c>
      <c r="B273" s="74">
        <v>37833</v>
      </c>
      <c r="C273" s="71">
        <v>42</v>
      </c>
      <c r="D273" s="64" t="s">
        <v>1896</v>
      </c>
      <c r="E273" s="72">
        <v>10909</v>
      </c>
      <c r="F273" s="62" t="s">
        <v>1591</v>
      </c>
      <c r="G273" s="62" t="s">
        <v>1587</v>
      </c>
      <c r="H273" s="62" t="s">
        <v>1528</v>
      </c>
    </row>
    <row r="274" spans="1:8" x14ac:dyDescent="0.2">
      <c r="A274" s="72" t="s">
        <v>1909</v>
      </c>
      <c r="B274" s="74">
        <v>37833</v>
      </c>
      <c r="C274" s="71">
        <v>42</v>
      </c>
      <c r="D274" s="64" t="s">
        <v>1896</v>
      </c>
      <c r="E274" s="72">
        <v>8820</v>
      </c>
      <c r="F274" s="62" t="s">
        <v>1591</v>
      </c>
      <c r="G274" s="62" t="s">
        <v>1587</v>
      </c>
      <c r="H274" s="62" t="s">
        <v>1528</v>
      </c>
    </row>
    <row r="275" spans="1:8" x14ac:dyDescent="0.2">
      <c r="A275" s="72" t="s">
        <v>1910</v>
      </c>
      <c r="B275" s="74">
        <v>37833</v>
      </c>
      <c r="C275" s="71">
        <v>42</v>
      </c>
      <c r="D275" s="64" t="s">
        <v>1896</v>
      </c>
      <c r="E275" s="72">
        <v>10410.799999999999</v>
      </c>
      <c r="F275" s="62" t="s">
        <v>1591</v>
      </c>
      <c r="G275" s="62" t="s">
        <v>1587</v>
      </c>
      <c r="H275" s="62" t="s">
        <v>1528</v>
      </c>
    </row>
    <row r="276" spans="1:8" x14ac:dyDescent="0.2">
      <c r="A276" s="72" t="s">
        <v>1911</v>
      </c>
      <c r="B276" s="74">
        <v>37833</v>
      </c>
      <c r="C276" s="71">
        <v>42</v>
      </c>
      <c r="D276" s="64" t="s">
        <v>1896</v>
      </c>
      <c r="E276" s="72">
        <v>8382.74</v>
      </c>
      <c r="F276" s="62" t="s">
        <v>1591</v>
      </c>
      <c r="G276" s="62" t="s">
        <v>1587</v>
      </c>
      <c r="H276" s="62" t="s">
        <v>1528</v>
      </c>
    </row>
    <row r="277" spans="1:8" x14ac:dyDescent="0.2">
      <c r="A277" s="72" t="s">
        <v>1912</v>
      </c>
      <c r="B277" s="74">
        <v>37833</v>
      </c>
      <c r="C277" s="71">
        <v>42</v>
      </c>
      <c r="D277" s="64" t="s">
        <v>1896</v>
      </c>
      <c r="E277" s="72">
        <v>9668</v>
      </c>
      <c r="F277" s="62" t="s">
        <v>1591</v>
      </c>
      <c r="G277" s="62" t="s">
        <v>1587</v>
      </c>
      <c r="H277" s="62" t="s">
        <v>1528</v>
      </c>
    </row>
    <row r="278" spans="1:8" x14ac:dyDescent="0.2">
      <c r="A278" s="72" t="s">
        <v>1913</v>
      </c>
      <c r="B278" s="74">
        <v>37837</v>
      </c>
      <c r="C278" s="71">
        <v>42</v>
      </c>
      <c r="D278" s="64" t="s">
        <v>1896</v>
      </c>
      <c r="E278" s="72">
        <v>650</v>
      </c>
      <c r="F278" s="62" t="s">
        <v>1591</v>
      </c>
      <c r="G278" s="62" t="s">
        <v>1587</v>
      </c>
      <c r="H278" s="62" t="s">
        <v>1528</v>
      </c>
    </row>
    <row r="279" spans="1:8" x14ac:dyDescent="0.2">
      <c r="A279" s="72" t="s">
        <v>1914</v>
      </c>
      <c r="B279" s="74">
        <v>37837</v>
      </c>
      <c r="C279" s="71">
        <v>42</v>
      </c>
      <c r="D279" s="64" t="s">
        <v>1896</v>
      </c>
      <c r="E279" s="72">
        <v>600</v>
      </c>
      <c r="F279" s="62" t="s">
        <v>1591</v>
      </c>
      <c r="G279" s="62" t="s">
        <v>1587</v>
      </c>
      <c r="H279" s="62" t="s">
        <v>1528</v>
      </c>
    </row>
    <row r="280" spans="1:8" x14ac:dyDescent="0.2">
      <c r="A280" s="72" t="s">
        <v>1915</v>
      </c>
      <c r="B280" s="74">
        <v>37837</v>
      </c>
      <c r="C280" s="71">
        <v>42</v>
      </c>
      <c r="D280" s="64" t="s">
        <v>1896</v>
      </c>
      <c r="E280" s="72">
        <v>25335</v>
      </c>
      <c r="F280" s="62" t="s">
        <v>1591</v>
      </c>
      <c r="G280" s="62" t="s">
        <v>1587</v>
      </c>
      <c r="H280" s="62" t="s">
        <v>1528</v>
      </c>
    </row>
    <row r="281" spans="1:8" x14ac:dyDescent="0.2">
      <c r="A281" s="72" t="s">
        <v>1916</v>
      </c>
      <c r="B281" s="74">
        <v>37844</v>
      </c>
      <c r="C281" s="71">
        <v>42</v>
      </c>
      <c r="D281" s="64" t="s">
        <v>1896</v>
      </c>
      <c r="E281" s="72">
        <v>63.29</v>
      </c>
      <c r="F281" s="62" t="s">
        <v>1591</v>
      </c>
      <c r="G281" s="62" t="s">
        <v>1587</v>
      </c>
      <c r="H281" s="62" t="s">
        <v>1528</v>
      </c>
    </row>
    <row r="282" spans="1:8" x14ac:dyDescent="0.2">
      <c r="A282" s="72" t="s">
        <v>1917</v>
      </c>
      <c r="B282" s="74">
        <v>37844</v>
      </c>
      <c r="C282" s="71">
        <v>42</v>
      </c>
      <c r="D282" s="64" t="s">
        <v>1896</v>
      </c>
      <c r="E282" s="72">
        <v>178</v>
      </c>
      <c r="F282" s="62" t="s">
        <v>1591</v>
      </c>
      <c r="G282" s="62" t="s">
        <v>1587</v>
      </c>
      <c r="H282" s="62" t="s">
        <v>1528</v>
      </c>
    </row>
    <row r="283" spans="1:8" x14ac:dyDescent="0.2">
      <c r="A283" s="72" t="s">
        <v>1918</v>
      </c>
      <c r="B283" s="74">
        <v>37844</v>
      </c>
      <c r="C283" s="71">
        <v>42</v>
      </c>
      <c r="D283" s="64" t="s">
        <v>1919</v>
      </c>
      <c r="E283" s="72">
        <v>592</v>
      </c>
      <c r="F283" s="62" t="s">
        <v>1591</v>
      </c>
      <c r="G283" s="62" t="s">
        <v>1587</v>
      </c>
      <c r="H283" s="62" t="s">
        <v>1528</v>
      </c>
    </row>
    <row r="284" spans="1:8" x14ac:dyDescent="0.2">
      <c r="A284" s="72" t="s">
        <v>1920</v>
      </c>
      <c r="B284" s="74">
        <v>37851</v>
      </c>
      <c r="C284" s="71">
        <v>522</v>
      </c>
      <c r="D284" s="64" t="s">
        <v>1919</v>
      </c>
      <c r="E284" s="72">
        <v>19999</v>
      </c>
      <c r="F284" s="62" t="s">
        <v>1594</v>
      </c>
      <c r="G284" s="62" t="s">
        <v>1587</v>
      </c>
      <c r="H284" s="62" t="s">
        <v>1528</v>
      </c>
    </row>
    <row r="285" spans="1:8" x14ac:dyDescent="0.2">
      <c r="A285" s="72" t="s">
        <v>1921</v>
      </c>
      <c r="B285" s="74">
        <v>37853</v>
      </c>
      <c r="C285" s="71">
        <v>176</v>
      </c>
      <c r="D285" s="64" t="s">
        <v>1190</v>
      </c>
      <c r="E285" s="72">
        <v>2140.4</v>
      </c>
      <c r="F285" s="62" t="s">
        <v>1594</v>
      </c>
      <c r="G285" s="62" t="s">
        <v>1587</v>
      </c>
      <c r="H285" s="62" t="s">
        <v>1528</v>
      </c>
    </row>
    <row r="286" spans="1:8" x14ac:dyDescent="0.2">
      <c r="A286" s="72" t="s">
        <v>1922</v>
      </c>
      <c r="B286" s="74">
        <v>37854</v>
      </c>
      <c r="C286" s="71">
        <v>156</v>
      </c>
      <c r="D286" s="64" t="s">
        <v>1190</v>
      </c>
      <c r="E286" s="72">
        <v>234.05</v>
      </c>
      <c r="F286" s="62" t="s">
        <v>1599</v>
      </c>
      <c r="G286" s="62" t="s">
        <v>1587</v>
      </c>
      <c r="H286" s="62" t="s">
        <v>1528</v>
      </c>
    </row>
    <row r="287" spans="1:8" x14ac:dyDescent="0.2">
      <c r="A287" s="72" t="s">
        <v>1923</v>
      </c>
      <c r="B287" s="74">
        <v>37866</v>
      </c>
      <c r="C287" s="71">
        <v>492</v>
      </c>
      <c r="D287" s="64" t="s">
        <v>1190</v>
      </c>
      <c r="E287" s="72">
        <v>2140</v>
      </c>
      <c r="F287" s="62" t="s">
        <v>1594</v>
      </c>
      <c r="G287" s="62" t="s">
        <v>1587</v>
      </c>
      <c r="H287" s="62" t="s">
        <v>1597</v>
      </c>
    </row>
    <row r="288" spans="1:8" x14ac:dyDescent="0.2">
      <c r="A288" s="72" t="s">
        <v>1924</v>
      </c>
      <c r="B288" s="74">
        <v>37867</v>
      </c>
      <c r="C288" s="71">
        <v>42</v>
      </c>
      <c r="D288" s="64" t="s">
        <v>1190</v>
      </c>
      <c r="E288" s="72">
        <v>977.7</v>
      </c>
      <c r="F288" s="62" t="s">
        <v>1591</v>
      </c>
      <c r="G288" s="62" t="s">
        <v>1587</v>
      </c>
      <c r="H288" s="62" t="s">
        <v>1528</v>
      </c>
    </row>
    <row r="289" spans="1:8" x14ac:dyDescent="0.2">
      <c r="A289" s="72" t="s">
        <v>1925</v>
      </c>
      <c r="B289" s="74">
        <v>37867</v>
      </c>
      <c r="C289" s="71">
        <v>42</v>
      </c>
      <c r="D289" s="64" t="s">
        <v>1190</v>
      </c>
      <c r="E289" s="72">
        <v>3590</v>
      </c>
      <c r="F289" s="62" t="s">
        <v>1591</v>
      </c>
      <c r="G289" s="62" t="s">
        <v>1587</v>
      </c>
      <c r="H289" s="62" t="s">
        <v>1528</v>
      </c>
    </row>
    <row r="290" spans="1:8" x14ac:dyDescent="0.2">
      <c r="A290" s="72" t="s">
        <v>1926</v>
      </c>
      <c r="B290" s="74">
        <v>37867</v>
      </c>
      <c r="C290" s="71">
        <v>42</v>
      </c>
      <c r="D290" s="64" t="s">
        <v>1190</v>
      </c>
      <c r="E290" s="27">
        <v>244.83</v>
      </c>
      <c r="F290" s="62" t="s">
        <v>1591</v>
      </c>
      <c r="G290" s="62" t="s">
        <v>1587</v>
      </c>
      <c r="H290" s="62" t="s">
        <v>1528</v>
      </c>
    </row>
    <row r="291" spans="1:8" x14ac:dyDescent="0.2">
      <c r="A291" s="72" t="s">
        <v>1927</v>
      </c>
      <c r="B291" s="74">
        <v>37867</v>
      </c>
      <c r="C291" s="71">
        <v>42</v>
      </c>
      <c r="D291" s="64" t="s">
        <v>1190</v>
      </c>
      <c r="E291" s="27">
        <v>611.82000000000005</v>
      </c>
      <c r="F291" s="62" t="s">
        <v>1591</v>
      </c>
      <c r="G291" s="62" t="s">
        <v>1587</v>
      </c>
      <c r="H291" s="62" t="s">
        <v>1528</v>
      </c>
    </row>
    <row r="292" spans="1:8" x14ac:dyDescent="0.2">
      <c r="A292" s="72" t="s">
        <v>1928</v>
      </c>
      <c r="B292" s="74">
        <v>37867</v>
      </c>
      <c r="C292" s="71">
        <v>42</v>
      </c>
      <c r="D292" s="64" t="s">
        <v>1190</v>
      </c>
      <c r="E292" s="27">
        <v>323.98</v>
      </c>
      <c r="F292" s="62" t="s">
        <v>1591</v>
      </c>
      <c r="G292" s="62" t="s">
        <v>1587</v>
      </c>
      <c r="H292" s="62" t="s">
        <v>1528</v>
      </c>
    </row>
    <row r="293" spans="1:8" x14ac:dyDescent="0.2">
      <c r="A293" s="72" t="s">
        <v>1929</v>
      </c>
      <c r="B293" s="74">
        <v>37867</v>
      </c>
      <c r="C293" s="71">
        <v>42</v>
      </c>
      <c r="D293" s="64" t="s">
        <v>1190</v>
      </c>
      <c r="E293" s="27">
        <v>5259.9</v>
      </c>
      <c r="F293" s="62" t="s">
        <v>1591</v>
      </c>
      <c r="G293" s="62" t="s">
        <v>1587</v>
      </c>
      <c r="H293" s="62" t="s">
        <v>1528</v>
      </c>
    </row>
    <row r="294" spans="1:8" x14ac:dyDescent="0.2">
      <c r="A294" s="72" t="s">
        <v>1930</v>
      </c>
      <c r="B294" s="74">
        <v>37867</v>
      </c>
      <c r="C294" s="71">
        <v>525</v>
      </c>
      <c r="D294" s="64" t="s">
        <v>1219</v>
      </c>
      <c r="E294" s="72">
        <v>942.47</v>
      </c>
      <c r="F294" s="62" t="s">
        <v>1594</v>
      </c>
      <c r="G294" s="62" t="s">
        <v>1587</v>
      </c>
      <c r="H294" s="62" t="s">
        <v>1562</v>
      </c>
    </row>
    <row r="295" spans="1:8" x14ac:dyDescent="0.2">
      <c r="A295" s="72" t="s">
        <v>1931</v>
      </c>
      <c r="B295" s="74">
        <v>37867</v>
      </c>
      <c r="C295" s="71">
        <v>508</v>
      </c>
      <c r="D295" s="64" t="s">
        <v>1219</v>
      </c>
      <c r="E295" s="72">
        <v>292.85000000000002</v>
      </c>
      <c r="F295" s="62" t="s">
        <v>1594</v>
      </c>
      <c r="G295" s="62" t="s">
        <v>1587</v>
      </c>
      <c r="H295" s="62" t="s">
        <v>1535</v>
      </c>
    </row>
    <row r="296" spans="1:8" x14ac:dyDescent="0.2">
      <c r="A296" s="72" t="s">
        <v>1932</v>
      </c>
      <c r="B296" s="74">
        <v>37867</v>
      </c>
      <c r="C296" s="71">
        <v>508</v>
      </c>
      <c r="D296" s="64" t="s">
        <v>1219</v>
      </c>
      <c r="E296" s="27">
        <v>863.94</v>
      </c>
      <c r="F296" s="62" t="s">
        <v>1591</v>
      </c>
      <c r="G296" s="62" t="s">
        <v>1587</v>
      </c>
      <c r="H296" s="62" t="s">
        <v>1535</v>
      </c>
    </row>
    <row r="297" spans="1:8" x14ac:dyDescent="0.2">
      <c r="A297" s="72" t="s">
        <v>1933</v>
      </c>
      <c r="B297" s="74">
        <v>37867</v>
      </c>
      <c r="C297" s="71">
        <v>75</v>
      </c>
      <c r="D297" s="64" t="s">
        <v>1934</v>
      </c>
      <c r="E297" s="72">
        <v>19.149999999999999</v>
      </c>
      <c r="F297" s="62" t="s">
        <v>1601</v>
      </c>
      <c r="G297" s="62" t="s">
        <v>1587</v>
      </c>
      <c r="H297" s="62" t="s">
        <v>1528</v>
      </c>
    </row>
    <row r="298" spans="1:8" x14ac:dyDescent="0.2">
      <c r="A298" s="72" t="s">
        <v>1935</v>
      </c>
      <c r="B298" s="74">
        <v>37867</v>
      </c>
      <c r="C298" s="71">
        <v>520</v>
      </c>
      <c r="D298" s="64" t="s">
        <v>1312</v>
      </c>
      <c r="E298" s="72">
        <v>218.19</v>
      </c>
      <c r="F298" s="62" t="s">
        <v>1591</v>
      </c>
      <c r="G298" s="62" t="s">
        <v>1587</v>
      </c>
      <c r="H298" s="62" t="s">
        <v>1597</v>
      </c>
    </row>
    <row r="299" spans="1:8" x14ac:dyDescent="0.2">
      <c r="A299" s="72" t="s">
        <v>1936</v>
      </c>
      <c r="B299" s="74">
        <v>37867</v>
      </c>
      <c r="C299" s="71">
        <v>11</v>
      </c>
      <c r="D299" s="64" t="s">
        <v>1312</v>
      </c>
      <c r="E299" s="72">
        <v>49.95</v>
      </c>
      <c r="F299" s="62" t="s">
        <v>1591</v>
      </c>
      <c r="G299" s="62" t="s">
        <v>1587</v>
      </c>
      <c r="H299" s="62" t="s">
        <v>1538</v>
      </c>
    </row>
    <row r="300" spans="1:8" x14ac:dyDescent="0.2">
      <c r="A300" s="72" t="s">
        <v>1937</v>
      </c>
      <c r="B300" s="74">
        <v>37867</v>
      </c>
      <c r="C300" s="71">
        <v>351</v>
      </c>
      <c r="D300" s="64" t="s">
        <v>1312</v>
      </c>
      <c r="E300" s="72">
        <v>224.08</v>
      </c>
      <c r="F300" s="62" t="s">
        <v>1601</v>
      </c>
      <c r="G300" s="62" t="s">
        <v>1587</v>
      </c>
      <c r="H300" s="62" t="s">
        <v>1597</v>
      </c>
    </row>
    <row r="301" spans="1:8" x14ac:dyDescent="0.2">
      <c r="A301" s="72" t="s">
        <v>1938</v>
      </c>
      <c r="B301" s="74">
        <v>37867</v>
      </c>
      <c r="C301" s="71">
        <v>373</v>
      </c>
      <c r="D301" s="64" t="s">
        <v>1312</v>
      </c>
      <c r="E301" s="72">
        <v>401.8</v>
      </c>
      <c r="F301" s="62" t="s">
        <v>1599</v>
      </c>
      <c r="G301" s="62" t="s">
        <v>1587</v>
      </c>
      <c r="H301" s="62" t="s">
        <v>1528</v>
      </c>
    </row>
    <row r="302" spans="1:8" x14ac:dyDescent="0.2">
      <c r="A302" s="72" t="s">
        <v>1939</v>
      </c>
      <c r="B302" s="74">
        <v>37867</v>
      </c>
      <c r="C302" s="71">
        <v>476</v>
      </c>
      <c r="D302" s="64" t="s">
        <v>1312</v>
      </c>
      <c r="E302" s="72">
        <v>472.47</v>
      </c>
      <c r="F302" s="62" t="s">
        <v>1591</v>
      </c>
      <c r="G302" s="62" t="s">
        <v>1587</v>
      </c>
      <c r="H302" s="62" t="s">
        <v>1535</v>
      </c>
    </row>
    <row r="303" spans="1:8" x14ac:dyDescent="0.2">
      <c r="A303" s="72" t="s">
        <v>1940</v>
      </c>
      <c r="B303" s="74">
        <v>37867</v>
      </c>
      <c r="C303" s="71">
        <v>520</v>
      </c>
      <c r="D303" s="64" t="s">
        <v>1312</v>
      </c>
      <c r="E303" s="72">
        <v>260.94</v>
      </c>
      <c r="F303" s="62" t="s">
        <v>1591</v>
      </c>
      <c r="G303" s="62" t="s">
        <v>1587</v>
      </c>
      <c r="H303" s="62" t="s">
        <v>1597</v>
      </c>
    </row>
    <row r="304" spans="1:8" x14ac:dyDescent="0.2">
      <c r="A304" s="72" t="s">
        <v>1941</v>
      </c>
      <c r="B304" s="74">
        <v>37867</v>
      </c>
      <c r="C304" s="71">
        <v>174</v>
      </c>
      <c r="D304" s="64" t="s">
        <v>1312</v>
      </c>
      <c r="E304" s="27">
        <v>262.39999999999998</v>
      </c>
      <c r="F304" s="62" t="s">
        <v>1594</v>
      </c>
      <c r="G304" s="62" t="s">
        <v>1587</v>
      </c>
      <c r="H304" s="62" t="s">
        <v>1573</v>
      </c>
    </row>
    <row r="305" spans="1:8" x14ac:dyDescent="0.2">
      <c r="A305" s="72" t="s">
        <v>1942</v>
      </c>
      <c r="B305" s="74">
        <v>37867</v>
      </c>
      <c r="C305" s="71">
        <v>330</v>
      </c>
      <c r="D305" s="64" t="s">
        <v>1312</v>
      </c>
      <c r="E305" s="27">
        <v>270</v>
      </c>
      <c r="F305" s="62" t="s">
        <v>1591</v>
      </c>
      <c r="G305" s="62" t="s">
        <v>1587</v>
      </c>
      <c r="H305" s="62" t="s">
        <v>1597</v>
      </c>
    </row>
    <row r="306" spans="1:8" x14ac:dyDescent="0.2">
      <c r="A306" s="72" t="s">
        <v>1943</v>
      </c>
      <c r="B306" s="74">
        <v>37867</v>
      </c>
      <c r="C306" s="71">
        <v>523</v>
      </c>
      <c r="D306" s="64" t="s">
        <v>1944</v>
      </c>
      <c r="E306" s="72">
        <v>303</v>
      </c>
      <c r="F306" s="62" t="s">
        <v>1610</v>
      </c>
      <c r="G306" s="62" t="s">
        <v>1587</v>
      </c>
      <c r="H306" s="62" t="s">
        <v>1557</v>
      </c>
    </row>
    <row r="307" spans="1:8" x14ac:dyDescent="0.2">
      <c r="A307" s="72" t="s">
        <v>1945</v>
      </c>
      <c r="B307" s="74">
        <v>37867</v>
      </c>
      <c r="C307" s="71">
        <v>214</v>
      </c>
      <c r="D307" s="64" t="s">
        <v>1946</v>
      </c>
      <c r="E307" s="72">
        <v>412.4</v>
      </c>
      <c r="F307" s="62" t="s">
        <v>1601</v>
      </c>
      <c r="G307" s="62" t="s">
        <v>1587</v>
      </c>
      <c r="H307" s="62" t="s">
        <v>1560</v>
      </c>
    </row>
    <row r="308" spans="1:8" x14ac:dyDescent="0.2">
      <c r="A308" s="72" t="s">
        <v>1947</v>
      </c>
      <c r="B308" s="74">
        <v>37867</v>
      </c>
      <c r="C308" s="71">
        <v>524</v>
      </c>
      <c r="D308" s="64" t="s">
        <v>1948</v>
      </c>
      <c r="E308" s="72">
        <v>45794</v>
      </c>
      <c r="F308" s="62" t="s">
        <v>1591</v>
      </c>
      <c r="G308" s="62" t="s">
        <v>1587</v>
      </c>
      <c r="H308" s="62" t="s">
        <v>1541</v>
      </c>
    </row>
    <row r="309" spans="1:8" x14ac:dyDescent="0.2">
      <c r="A309" s="72" t="s">
        <v>1949</v>
      </c>
      <c r="B309" s="74">
        <v>37867</v>
      </c>
      <c r="C309" s="71">
        <v>502</v>
      </c>
      <c r="D309" s="64" t="s">
        <v>1948</v>
      </c>
      <c r="E309" s="72">
        <v>11530</v>
      </c>
      <c r="F309" s="62" t="s">
        <v>1591</v>
      </c>
      <c r="G309" s="62" t="s">
        <v>1587</v>
      </c>
      <c r="H309" s="62" t="s">
        <v>1551</v>
      </c>
    </row>
    <row r="310" spans="1:8" x14ac:dyDescent="0.2">
      <c r="A310" s="72" t="s">
        <v>1950</v>
      </c>
      <c r="B310" s="74">
        <v>37867</v>
      </c>
      <c r="C310" s="71">
        <v>431</v>
      </c>
      <c r="D310" s="64" t="s">
        <v>1948</v>
      </c>
      <c r="E310" s="72">
        <v>99910</v>
      </c>
      <c r="F310" s="62" t="s">
        <v>1594</v>
      </c>
      <c r="G310" s="62" t="s">
        <v>1587</v>
      </c>
      <c r="H310" s="62" t="s">
        <v>1597</v>
      </c>
    </row>
    <row r="311" spans="1:8" x14ac:dyDescent="0.2">
      <c r="A311" s="72" t="s">
        <v>1951</v>
      </c>
      <c r="B311" s="74">
        <v>37868</v>
      </c>
      <c r="C311" s="71">
        <v>526</v>
      </c>
      <c r="D311" s="64" t="s">
        <v>1948</v>
      </c>
      <c r="E311" s="72">
        <v>58000</v>
      </c>
      <c r="F311" s="62" t="s">
        <v>1594</v>
      </c>
      <c r="G311" s="62" t="s">
        <v>1587</v>
      </c>
      <c r="H311" s="62" t="s">
        <v>1567</v>
      </c>
    </row>
    <row r="312" spans="1:8" x14ac:dyDescent="0.2">
      <c r="A312" s="72" t="s">
        <v>1952</v>
      </c>
      <c r="B312" s="74">
        <v>37869</v>
      </c>
      <c r="C312" s="71">
        <v>527</v>
      </c>
      <c r="D312" s="64" t="s">
        <v>1948</v>
      </c>
      <c r="E312" s="72">
        <v>39303</v>
      </c>
      <c r="F312" s="62" t="s">
        <v>1591</v>
      </c>
      <c r="G312" s="62" t="s">
        <v>1587</v>
      </c>
      <c r="H312" s="62" t="s">
        <v>1597</v>
      </c>
    </row>
    <row r="313" spans="1:8" x14ac:dyDescent="0.2">
      <c r="A313" s="72" t="s">
        <v>1953</v>
      </c>
      <c r="B313" s="74">
        <v>37872</v>
      </c>
      <c r="C313" s="71">
        <v>528</v>
      </c>
      <c r="D313" s="64" t="s">
        <v>1954</v>
      </c>
      <c r="E313" s="72">
        <v>38159</v>
      </c>
      <c r="F313" s="62" t="s">
        <v>1594</v>
      </c>
      <c r="G313" s="62" t="s">
        <v>1587</v>
      </c>
      <c r="H313" s="62" t="s">
        <v>1597</v>
      </c>
    </row>
    <row r="314" spans="1:8" x14ac:dyDescent="0.2">
      <c r="A314" s="72" t="s">
        <v>1955</v>
      </c>
      <c r="B314" s="74">
        <v>37875</v>
      </c>
      <c r="C314" s="71">
        <v>289</v>
      </c>
      <c r="D314" s="64" t="s">
        <v>1954</v>
      </c>
      <c r="E314" s="72">
        <v>38159</v>
      </c>
      <c r="F314" s="62" t="s">
        <v>1599</v>
      </c>
      <c r="G314" s="62" t="s">
        <v>1587</v>
      </c>
      <c r="H314" s="62" t="s">
        <v>1528</v>
      </c>
    </row>
    <row r="315" spans="1:8" x14ac:dyDescent="0.2">
      <c r="A315" s="72" t="s">
        <v>1956</v>
      </c>
      <c r="B315" s="74">
        <v>37875</v>
      </c>
      <c r="C315" s="71">
        <v>78</v>
      </c>
      <c r="D315" s="64" t="s">
        <v>1004</v>
      </c>
      <c r="E315" s="72">
        <v>1079</v>
      </c>
      <c r="F315" s="62" t="s">
        <v>1594</v>
      </c>
      <c r="G315" s="62" t="s">
        <v>1587</v>
      </c>
      <c r="H315" s="62" t="s">
        <v>1597</v>
      </c>
    </row>
    <row r="316" spans="1:8" x14ac:dyDescent="0.2">
      <c r="A316" s="72" t="s">
        <v>1957</v>
      </c>
      <c r="B316" s="74">
        <v>37875</v>
      </c>
      <c r="C316" s="71">
        <v>157</v>
      </c>
      <c r="D316" s="64" t="s">
        <v>1004</v>
      </c>
      <c r="E316" s="72">
        <v>1334.3</v>
      </c>
      <c r="F316" s="62" t="s">
        <v>1594</v>
      </c>
      <c r="G316" s="62" t="s">
        <v>1587</v>
      </c>
      <c r="H316" s="62" t="s">
        <v>1597</v>
      </c>
    </row>
    <row r="317" spans="1:8" x14ac:dyDescent="0.2">
      <c r="A317" s="72" t="s">
        <v>1958</v>
      </c>
      <c r="B317" s="74">
        <v>37875</v>
      </c>
      <c r="C317" s="71">
        <v>127</v>
      </c>
      <c r="D317" s="64" t="s">
        <v>1004</v>
      </c>
      <c r="E317" s="72">
        <v>2541.66</v>
      </c>
      <c r="F317" s="62" t="s">
        <v>1594</v>
      </c>
      <c r="G317" s="62" t="s">
        <v>1587</v>
      </c>
      <c r="H317" s="62" t="s">
        <v>1557</v>
      </c>
    </row>
    <row r="318" spans="1:8" x14ac:dyDescent="0.2">
      <c r="A318" s="72" t="s">
        <v>1959</v>
      </c>
      <c r="B318" s="74">
        <v>37875</v>
      </c>
      <c r="C318" s="71">
        <v>465</v>
      </c>
      <c r="D318" s="64" t="s">
        <v>1004</v>
      </c>
      <c r="E318" s="72">
        <v>1682.56</v>
      </c>
      <c r="F318" s="62" t="s">
        <v>1601</v>
      </c>
      <c r="G318" s="62" t="s">
        <v>1587</v>
      </c>
      <c r="H318" s="62" t="s">
        <v>1560</v>
      </c>
    </row>
    <row r="319" spans="1:8" x14ac:dyDescent="0.2">
      <c r="A319" s="72" t="s">
        <v>1960</v>
      </c>
      <c r="B319" s="74">
        <v>37875</v>
      </c>
      <c r="C319" s="71">
        <v>529</v>
      </c>
      <c r="D319" s="64" t="s">
        <v>1004</v>
      </c>
      <c r="E319" s="72">
        <v>632.02</v>
      </c>
      <c r="F319" s="62" t="s">
        <v>1610</v>
      </c>
      <c r="G319" s="62" t="s">
        <v>1587</v>
      </c>
      <c r="H319" s="62" t="s">
        <v>1568</v>
      </c>
    </row>
    <row r="320" spans="1:8" x14ac:dyDescent="0.2">
      <c r="A320" s="72" t="s">
        <v>1961</v>
      </c>
      <c r="B320" s="74">
        <v>37875</v>
      </c>
      <c r="C320" s="71">
        <v>92</v>
      </c>
      <c r="D320" s="64" t="s">
        <v>1004</v>
      </c>
      <c r="E320" s="72">
        <v>265.3</v>
      </c>
      <c r="F320" s="62" t="s">
        <v>1591</v>
      </c>
      <c r="G320" s="62" t="s">
        <v>1587</v>
      </c>
      <c r="H320" s="62" t="s">
        <v>1564</v>
      </c>
    </row>
    <row r="321" spans="1:8" x14ac:dyDescent="0.2">
      <c r="A321" s="72" t="s">
        <v>1962</v>
      </c>
      <c r="B321" s="74">
        <v>37875</v>
      </c>
      <c r="C321" s="71">
        <v>530</v>
      </c>
      <c r="D321" s="64" t="s">
        <v>1004</v>
      </c>
      <c r="E321" s="27">
        <v>1550</v>
      </c>
      <c r="F321" s="62" t="s">
        <v>1963</v>
      </c>
      <c r="G321" s="62" t="s">
        <v>1587</v>
      </c>
      <c r="H321" s="62" t="s">
        <v>1528</v>
      </c>
    </row>
    <row r="322" spans="1:8" x14ac:dyDescent="0.2">
      <c r="A322" s="72" t="s">
        <v>1964</v>
      </c>
      <c r="B322" s="74">
        <v>37875</v>
      </c>
      <c r="C322" s="71">
        <v>176</v>
      </c>
      <c r="D322" s="64" t="s">
        <v>1004</v>
      </c>
      <c r="E322" s="27">
        <v>2272.92</v>
      </c>
      <c r="F322" s="62" t="s">
        <v>1594</v>
      </c>
      <c r="G322" s="62" t="s">
        <v>1587</v>
      </c>
      <c r="H322" s="62" t="s">
        <v>1528</v>
      </c>
    </row>
    <row r="323" spans="1:8" x14ac:dyDescent="0.2">
      <c r="A323" s="72" t="s">
        <v>1965</v>
      </c>
      <c r="B323" s="74">
        <v>37876</v>
      </c>
      <c r="C323" s="71">
        <v>532</v>
      </c>
      <c r="D323" s="64" t="s">
        <v>1004</v>
      </c>
      <c r="E323" s="27">
        <v>-687</v>
      </c>
      <c r="F323" s="62" t="s">
        <v>1594</v>
      </c>
      <c r="G323" s="62" t="s">
        <v>1587</v>
      </c>
      <c r="H323" s="62" t="s">
        <v>1597</v>
      </c>
    </row>
    <row r="324" spans="1:8" x14ac:dyDescent="0.2">
      <c r="A324" s="72" t="s">
        <v>1966</v>
      </c>
      <c r="B324" s="74">
        <v>37879</v>
      </c>
      <c r="C324" s="71">
        <v>533</v>
      </c>
      <c r="D324" s="64" t="s">
        <v>1967</v>
      </c>
      <c r="E324" s="72">
        <v>-700</v>
      </c>
      <c r="F324" s="62" t="s">
        <v>1610</v>
      </c>
      <c r="G324" s="62" t="s">
        <v>1587</v>
      </c>
      <c r="H324" s="62" t="s">
        <v>1597</v>
      </c>
    </row>
    <row r="325" spans="1:8" x14ac:dyDescent="0.2">
      <c r="A325" s="72" t="s">
        <v>1968</v>
      </c>
      <c r="B325" s="74">
        <v>37879</v>
      </c>
      <c r="C325" s="71">
        <v>19</v>
      </c>
      <c r="D325" s="64" t="s">
        <v>1969</v>
      </c>
      <c r="E325" s="72">
        <v>15600</v>
      </c>
      <c r="F325" s="62" t="s">
        <v>1599</v>
      </c>
      <c r="G325" s="62" t="s">
        <v>1587</v>
      </c>
      <c r="H325" s="62" t="s">
        <v>1528</v>
      </c>
    </row>
    <row r="326" spans="1:8" x14ac:dyDescent="0.2">
      <c r="A326" s="72" t="s">
        <v>1970</v>
      </c>
      <c r="B326" s="74">
        <v>37881</v>
      </c>
      <c r="C326" s="71">
        <v>176</v>
      </c>
      <c r="D326" s="64" t="s">
        <v>1971</v>
      </c>
      <c r="E326" s="72">
        <v>41068.17</v>
      </c>
      <c r="F326" s="62" t="s">
        <v>1594</v>
      </c>
      <c r="G326" s="62" t="s">
        <v>1587</v>
      </c>
      <c r="H326" s="62" t="s">
        <v>1528</v>
      </c>
    </row>
    <row r="327" spans="1:8" x14ac:dyDescent="0.2">
      <c r="A327" s="72" t="s">
        <v>1972</v>
      </c>
      <c r="B327" s="74">
        <v>37881</v>
      </c>
      <c r="C327" s="71">
        <v>534</v>
      </c>
      <c r="D327" s="64" t="s">
        <v>1973</v>
      </c>
      <c r="E327" s="72">
        <v>14700</v>
      </c>
      <c r="F327" s="62" t="s">
        <v>1591</v>
      </c>
      <c r="G327" s="62" t="s">
        <v>1587</v>
      </c>
      <c r="H327" s="62" t="s">
        <v>1541</v>
      </c>
    </row>
    <row r="328" spans="1:8" x14ac:dyDescent="0.2">
      <c r="A328" s="72" t="s">
        <v>1974</v>
      </c>
      <c r="B328" s="74">
        <v>37882</v>
      </c>
      <c r="C328" s="71">
        <v>535</v>
      </c>
      <c r="D328" s="64" t="s">
        <v>1973</v>
      </c>
      <c r="E328" s="72">
        <v>80428.800000000003</v>
      </c>
      <c r="F328" s="62" t="s">
        <v>1591</v>
      </c>
      <c r="G328" s="62" t="s">
        <v>1587</v>
      </c>
      <c r="H328" s="62" t="s">
        <v>1541</v>
      </c>
    </row>
    <row r="329" spans="1:8" x14ac:dyDescent="0.2">
      <c r="A329" s="72" t="s">
        <v>1975</v>
      </c>
      <c r="B329" s="74">
        <v>37882</v>
      </c>
      <c r="C329" s="71">
        <v>536</v>
      </c>
      <c r="D329" s="64" t="s">
        <v>1973</v>
      </c>
      <c r="E329" s="72">
        <v>80428.800000000003</v>
      </c>
      <c r="F329" s="62" t="s">
        <v>1594</v>
      </c>
      <c r="G329" s="62" t="s">
        <v>1587</v>
      </c>
      <c r="H329" s="62" t="s">
        <v>1528</v>
      </c>
    </row>
    <row r="330" spans="1:8" x14ac:dyDescent="0.2">
      <c r="A330" s="72" t="s">
        <v>1976</v>
      </c>
      <c r="B330" s="74">
        <v>37889</v>
      </c>
      <c r="C330" s="71">
        <v>539</v>
      </c>
      <c r="D330" s="64" t="s">
        <v>1977</v>
      </c>
      <c r="E330" s="72">
        <v>13200</v>
      </c>
      <c r="F330" s="62" t="s">
        <v>1610</v>
      </c>
      <c r="G330" s="62" t="s">
        <v>1587</v>
      </c>
      <c r="H330" s="62" t="s">
        <v>1538</v>
      </c>
    </row>
    <row r="331" spans="1:8" x14ac:dyDescent="0.2">
      <c r="A331" s="72" t="s">
        <v>1978</v>
      </c>
      <c r="B331" s="74">
        <v>37893</v>
      </c>
      <c r="C331" s="71">
        <v>465</v>
      </c>
      <c r="D331" s="64" t="s">
        <v>1977</v>
      </c>
      <c r="E331" s="72">
        <v>6315</v>
      </c>
      <c r="F331" s="62" t="s">
        <v>1601</v>
      </c>
      <c r="G331" s="62" t="s">
        <v>1587</v>
      </c>
      <c r="H331" s="62" t="s">
        <v>1560</v>
      </c>
    </row>
    <row r="332" spans="1:8" x14ac:dyDescent="0.2">
      <c r="A332" s="72" t="s">
        <v>1979</v>
      </c>
      <c r="B332" s="74">
        <v>37893</v>
      </c>
      <c r="C332" s="71">
        <v>415</v>
      </c>
      <c r="D332" s="64" t="s">
        <v>1977</v>
      </c>
      <c r="E332" s="72">
        <v>34783</v>
      </c>
      <c r="F332" s="62" t="s">
        <v>1594</v>
      </c>
      <c r="G332" s="62" t="s">
        <v>1587</v>
      </c>
      <c r="H332" s="62" t="s">
        <v>1597</v>
      </c>
    </row>
    <row r="333" spans="1:8" x14ac:dyDescent="0.2">
      <c r="A333" s="72" t="s">
        <v>1980</v>
      </c>
      <c r="B333" s="74">
        <v>37893</v>
      </c>
      <c r="C333" s="71">
        <v>537</v>
      </c>
      <c r="D333" s="64" t="s">
        <v>1981</v>
      </c>
      <c r="E333" s="72">
        <v>9400</v>
      </c>
      <c r="F333" s="62" t="s">
        <v>1963</v>
      </c>
      <c r="G333" s="62" t="s">
        <v>1587</v>
      </c>
      <c r="H333" s="62" t="s">
        <v>1581</v>
      </c>
    </row>
    <row r="334" spans="1:8" x14ac:dyDescent="0.2">
      <c r="A334" s="72" t="s">
        <v>1982</v>
      </c>
      <c r="B334" s="74">
        <v>37893</v>
      </c>
      <c r="C334" s="71">
        <v>538</v>
      </c>
      <c r="D334" s="64" t="s">
        <v>1983</v>
      </c>
      <c r="E334" s="72">
        <v>12500</v>
      </c>
      <c r="F334" s="62" t="s">
        <v>1601</v>
      </c>
      <c r="G334" s="62" t="s">
        <v>1587</v>
      </c>
      <c r="H334" s="62" t="s">
        <v>1564</v>
      </c>
    </row>
    <row r="335" spans="1:8" x14ac:dyDescent="0.2">
      <c r="A335" s="72" t="s">
        <v>1984</v>
      </c>
      <c r="B335" s="74">
        <v>37893</v>
      </c>
      <c r="C335" s="71">
        <v>345</v>
      </c>
      <c r="D335" s="64" t="s">
        <v>1983</v>
      </c>
      <c r="E335" s="72">
        <v>416.7</v>
      </c>
      <c r="F335" s="62" t="s">
        <v>1790</v>
      </c>
      <c r="G335" s="62" t="s">
        <v>1587</v>
      </c>
      <c r="H335" s="62" t="s">
        <v>1554</v>
      </c>
    </row>
    <row r="336" spans="1:8" x14ac:dyDescent="0.2">
      <c r="A336" s="72" t="s">
        <v>1985</v>
      </c>
      <c r="B336" s="74">
        <v>37893</v>
      </c>
      <c r="C336" s="71">
        <v>345</v>
      </c>
      <c r="D336" s="64" t="s">
        <v>1983</v>
      </c>
      <c r="E336" s="72">
        <v>414.5</v>
      </c>
      <c r="F336" s="62" t="s">
        <v>1790</v>
      </c>
      <c r="G336" s="62" t="s">
        <v>1587</v>
      </c>
      <c r="H336" s="62" t="s">
        <v>1554</v>
      </c>
    </row>
    <row r="337" spans="1:8" x14ac:dyDescent="0.2">
      <c r="A337" s="72" t="s">
        <v>1986</v>
      </c>
      <c r="B337" s="74">
        <v>37893</v>
      </c>
      <c r="C337" s="71">
        <v>308</v>
      </c>
      <c r="D337" s="64" t="s">
        <v>1987</v>
      </c>
      <c r="E337" s="72">
        <v>8990</v>
      </c>
      <c r="F337" s="62" t="s">
        <v>1594</v>
      </c>
      <c r="G337" s="62" t="s">
        <v>1587</v>
      </c>
      <c r="H337" s="62" t="s">
        <v>1597</v>
      </c>
    </row>
    <row r="338" spans="1:8" x14ac:dyDescent="0.2">
      <c r="A338" s="72" t="s">
        <v>1988</v>
      </c>
      <c r="B338" s="74">
        <v>37893</v>
      </c>
      <c r="C338" s="71">
        <v>121</v>
      </c>
      <c r="D338" s="64" t="s">
        <v>1987</v>
      </c>
      <c r="E338" s="72">
        <v>11000</v>
      </c>
      <c r="F338" s="62" t="s">
        <v>1610</v>
      </c>
      <c r="G338" s="62" t="s">
        <v>1587</v>
      </c>
      <c r="H338" s="62" t="s">
        <v>1597</v>
      </c>
    </row>
    <row r="339" spans="1:8" x14ac:dyDescent="0.2">
      <c r="A339" s="72" t="s">
        <v>1989</v>
      </c>
      <c r="B339" s="74">
        <v>37893</v>
      </c>
      <c r="C339" s="71">
        <v>63</v>
      </c>
      <c r="D339" s="64" t="s">
        <v>1990</v>
      </c>
      <c r="E339" s="72">
        <v>49875</v>
      </c>
      <c r="F339" s="62" t="s">
        <v>1599</v>
      </c>
      <c r="G339" s="62" t="s">
        <v>1587</v>
      </c>
      <c r="H339" s="62" t="s">
        <v>1528</v>
      </c>
    </row>
    <row r="340" spans="1:8" x14ac:dyDescent="0.2">
      <c r="A340" s="72" t="s">
        <v>1991</v>
      </c>
      <c r="B340" s="74">
        <v>37893</v>
      </c>
      <c r="C340" s="71">
        <v>523</v>
      </c>
      <c r="D340" s="64" t="s">
        <v>1990</v>
      </c>
      <c r="E340" s="72">
        <v>49875</v>
      </c>
      <c r="F340" s="62" t="s">
        <v>1610</v>
      </c>
      <c r="G340" s="62" t="s">
        <v>1587</v>
      </c>
      <c r="H340" s="62" t="s">
        <v>1557</v>
      </c>
    </row>
    <row r="341" spans="1:8" x14ac:dyDescent="0.2">
      <c r="A341" s="72" t="s">
        <v>1992</v>
      </c>
      <c r="B341" s="74">
        <v>37893</v>
      </c>
      <c r="C341" s="71">
        <v>30</v>
      </c>
      <c r="D341" s="64" t="s">
        <v>1990</v>
      </c>
      <c r="E341" s="72">
        <v>35460</v>
      </c>
      <c r="F341" s="62" t="s">
        <v>1594</v>
      </c>
      <c r="G341" s="62" t="s">
        <v>1587</v>
      </c>
      <c r="H341" s="62" t="s">
        <v>1557</v>
      </c>
    </row>
    <row r="342" spans="1:8" x14ac:dyDescent="0.2">
      <c r="A342" s="72" t="s">
        <v>1993</v>
      </c>
      <c r="B342" s="74">
        <v>37893</v>
      </c>
      <c r="C342" s="71">
        <v>540</v>
      </c>
      <c r="D342" s="64" t="s">
        <v>1994</v>
      </c>
      <c r="E342" s="72">
        <v>413.86</v>
      </c>
      <c r="F342" s="62" t="s">
        <v>1591</v>
      </c>
      <c r="G342" s="62" t="s">
        <v>1587</v>
      </c>
      <c r="H342" s="62" t="s">
        <v>1528</v>
      </c>
    </row>
    <row r="343" spans="1:8" x14ac:dyDescent="0.2">
      <c r="A343" s="72" t="s">
        <v>1995</v>
      </c>
      <c r="B343" s="74">
        <v>37893</v>
      </c>
      <c r="C343" s="71">
        <v>541</v>
      </c>
      <c r="D343" s="64" t="s">
        <v>993</v>
      </c>
      <c r="E343" s="72">
        <v>4000</v>
      </c>
      <c r="F343" s="62" t="s">
        <v>1591</v>
      </c>
      <c r="G343" s="62" t="s">
        <v>1587</v>
      </c>
      <c r="H343" s="62" t="s">
        <v>1538</v>
      </c>
    </row>
    <row r="344" spans="1:8" x14ac:dyDescent="0.2">
      <c r="A344" s="72">
        <v>10</v>
      </c>
      <c r="B344" s="74">
        <v>37894</v>
      </c>
      <c r="C344" s="71">
        <v>169</v>
      </c>
      <c r="D344" s="64" t="s">
        <v>993</v>
      </c>
      <c r="E344" s="72">
        <v>37.96</v>
      </c>
      <c r="F344" s="62" t="s">
        <v>1591</v>
      </c>
      <c r="G344" s="62" t="s">
        <v>1587</v>
      </c>
      <c r="H344" s="62" t="s">
        <v>1538</v>
      </c>
    </row>
    <row r="345" spans="1:8" x14ac:dyDescent="0.2">
      <c r="A345" s="72">
        <v>11</v>
      </c>
      <c r="B345" s="74">
        <v>37894</v>
      </c>
      <c r="C345" s="71">
        <v>169</v>
      </c>
      <c r="D345" s="64" t="s">
        <v>993</v>
      </c>
      <c r="E345" s="72">
        <v>827.85</v>
      </c>
      <c r="F345" s="62" t="s">
        <v>1591</v>
      </c>
      <c r="G345" s="62" t="s">
        <v>1587</v>
      </c>
      <c r="H345" s="62" t="s">
        <v>1538</v>
      </c>
    </row>
    <row r="346" spans="1:8" x14ac:dyDescent="0.2">
      <c r="A346" s="72">
        <v>12</v>
      </c>
      <c r="B346" s="74">
        <v>37894</v>
      </c>
      <c r="C346" s="71">
        <v>479</v>
      </c>
      <c r="D346" s="64" t="s">
        <v>993</v>
      </c>
      <c r="E346" s="72">
        <v>3500</v>
      </c>
      <c r="F346" s="62" t="s">
        <v>1610</v>
      </c>
      <c r="G346" s="62" t="s">
        <v>1587</v>
      </c>
      <c r="H346" s="62" t="s">
        <v>1573</v>
      </c>
    </row>
    <row r="347" spans="1:8" x14ac:dyDescent="0.2">
      <c r="A347" s="72">
        <v>13</v>
      </c>
      <c r="B347" s="74">
        <v>37894</v>
      </c>
      <c r="C347" s="71">
        <v>176</v>
      </c>
      <c r="D347" s="64" t="s">
        <v>993</v>
      </c>
      <c r="E347" s="72">
        <v>3500</v>
      </c>
      <c r="F347" s="62" t="s">
        <v>1599</v>
      </c>
      <c r="G347" s="62" t="s">
        <v>1587</v>
      </c>
      <c r="H347" s="62" t="s">
        <v>1528</v>
      </c>
    </row>
    <row r="348" spans="1:8" x14ac:dyDescent="0.2">
      <c r="A348" s="72" t="s">
        <v>1996</v>
      </c>
      <c r="B348" s="74">
        <v>37897</v>
      </c>
      <c r="C348" s="71">
        <v>13</v>
      </c>
      <c r="D348" s="64" t="s">
        <v>993</v>
      </c>
      <c r="E348" s="72">
        <v>3500</v>
      </c>
      <c r="F348" s="62" t="s">
        <v>1594</v>
      </c>
      <c r="G348" s="62" t="s">
        <v>1587</v>
      </c>
      <c r="H348" s="62" t="s">
        <v>1597</v>
      </c>
    </row>
    <row r="349" spans="1:8" x14ac:dyDescent="0.2">
      <c r="A349" s="72" t="s">
        <v>1997</v>
      </c>
      <c r="B349" s="74">
        <v>37900</v>
      </c>
      <c r="C349" s="71">
        <v>414</v>
      </c>
      <c r="D349" s="64" t="s">
        <v>993</v>
      </c>
      <c r="E349" s="72">
        <v>1648</v>
      </c>
      <c r="F349" s="62" t="s">
        <v>1612</v>
      </c>
      <c r="G349" s="62" t="s">
        <v>1588</v>
      </c>
      <c r="H349" s="62" t="s">
        <v>1607</v>
      </c>
    </row>
    <row r="350" spans="1:8" x14ac:dyDescent="0.2">
      <c r="A350" s="72" t="s">
        <v>1998</v>
      </c>
      <c r="B350" s="74">
        <v>37903</v>
      </c>
      <c r="C350" s="71">
        <v>56</v>
      </c>
      <c r="D350" s="64" t="s">
        <v>993</v>
      </c>
      <c r="E350" s="72">
        <v>7800</v>
      </c>
      <c r="F350" s="62" t="s">
        <v>1594</v>
      </c>
      <c r="G350" s="62" t="s">
        <v>1587</v>
      </c>
      <c r="H350" s="62" t="s">
        <v>1541</v>
      </c>
    </row>
    <row r="351" spans="1:8" x14ac:dyDescent="0.2">
      <c r="A351" s="72" t="s">
        <v>1999</v>
      </c>
      <c r="B351" s="74">
        <v>37908</v>
      </c>
      <c r="C351" s="71">
        <v>176</v>
      </c>
      <c r="D351" s="64" t="s">
        <v>993</v>
      </c>
      <c r="E351" s="72">
        <v>320.95</v>
      </c>
      <c r="F351" s="62" t="s">
        <v>1599</v>
      </c>
      <c r="G351" s="62" t="s">
        <v>1587</v>
      </c>
      <c r="H351" s="62" t="s">
        <v>1528</v>
      </c>
    </row>
    <row r="352" spans="1:8" x14ac:dyDescent="0.2">
      <c r="A352" s="72" t="s">
        <v>2000</v>
      </c>
      <c r="B352" s="74">
        <v>37908</v>
      </c>
      <c r="C352" s="71">
        <v>176</v>
      </c>
      <c r="D352" s="64" t="s">
        <v>993</v>
      </c>
      <c r="E352" s="72">
        <v>1180</v>
      </c>
      <c r="F352" s="62" t="s">
        <v>1599</v>
      </c>
      <c r="G352" s="62" t="s">
        <v>1587</v>
      </c>
      <c r="H352" s="62" t="s">
        <v>1528</v>
      </c>
    </row>
    <row r="353" spans="1:8" x14ac:dyDescent="0.2">
      <c r="A353" s="72" t="s">
        <v>2001</v>
      </c>
      <c r="B353" s="74">
        <v>37909</v>
      </c>
      <c r="C353" s="71">
        <v>542</v>
      </c>
      <c r="D353" s="64" t="s">
        <v>993</v>
      </c>
      <c r="E353" s="72">
        <v>-1180</v>
      </c>
      <c r="F353" s="62" t="s">
        <v>1591</v>
      </c>
      <c r="G353" s="62" t="s">
        <v>1587</v>
      </c>
      <c r="H353" s="62" t="s">
        <v>1540</v>
      </c>
    </row>
    <row r="354" spans="1:8" x14ac:dyDescent="0.2">
      <c r="A354" s="72" t="s">
        <v>2002</v>
      </c>
      <c r="B354" s="74">
        <v>37909</v>
      </c>
      <c r="C354" s="71">
        <v>543</v>
      </c>
      <c r="D354" s="64" t="s">
        <v>993</v>
      </c>
      <c r="E354" s="72">
        <v>7800</v>
      </c>
      <c r="F354" s="62" t="s">
        <v>1963</v>
      </c>
      <c r="G354" s="62" t="s">
        <v>1587</v>
      </c>
      <c r="H354" s="62" t="s">
        <v>1573</v>
      </c>
    </row>
    <row r="355" spans="1:8" x14ac:dyDescent="0.2">
      <c r="A355" s="72" t="s">
        <v>2003</v>
      </c>
      <c r="B355" s="74">
        <v>37909</v>
      </c>
      <c r="C355" s="71">
        <v>543</v>
      </c>
      <c r="D355" s="64" t="s">
        <v>993</v>
      </c>
      <c r="E355" s="72">
        <v>310.7</v>
      </c>
      <c r="F355" s="62" t="s">
        <v>1963</v>
      </c>
      <c r="G355" s="62" t="s">
        <v>1587</v>
      </c>
      <c r="H355" s="62" t="s">
        <v>1573</v>
      </c>
    </row>
    <row r="356" spans="1:8" x14ac:dyDescent="0.2">
      <c r="A356" s="72" t="s">
        <v>2004</v>
      </c>
      <c r="B356" s="74">
        <v>37909</v>
      </c>
      <c r="C356" s="71">
        <v>169</v>
      </c>
      <c r="D356" s="64" t="s">
        <v>993</v>
      </c>
      <c r="E356" s="72">
        <v>3560</v>
      </c>
      <c r="F356" s="62" t="s">
        <v>1591</v>
      </c>
      <c r="G356" s="62" t="s">
        <v>1587</v>
      </c>
      <c r="H356" s="62" t="s">
        <v>1538</v>
      </c>
    </row>
    <row r="357" spans="1:8" x14ac:dyDescent="0.2">
      <c r="A357" s="72" t="s">
        <v>2005</v>
      </c>
      <c r="B357" s="74">
        <v>37909</v>
      </c>
      <c r="C357" s="71">
        <v>169</v>
      </c>
      <c r="D357" s="64" t="s">
        <v>993</v>
      </c>
      <c r="E357" s="27">
        <v>1779</v>
      </c>
      <c r="F357" s="62" t="s">
        <v>1591</v>
      </c>
      <c r="G357" s="62" t="s">
        <v>1587</v>
      </c>
      <c r="H357" s="62" t="s">
        <v>1538</v>
      </c>
    </row>
    <row r="358" spans="1:8" x14ac:dyDescent="0.2">
      <c r="A358" s="72" t="s">
        <v>2006</v>
      </c>
      <c r="B358" s="74">
        <v>37916</v>
      </c>
      <c r="C358" s="71">
        <v>546</v>
      </c>
      <c r="D358" s="64" t="s">
        <v>993</v>
      </c>
      <c r="E358" s="27">
        <v>30</v>
      </c>
      <c r="F358" s="62" t="s">
        <v>1610</v>
      </c>
      <c r="G358" s="62" t="s">
        <v>1587</v>
      </c>
      <c r="H358" s="62" t="s">
        <v>1538</v>
      </c>
    </row>
    <row r="359" spans="1:8" x14ac:dyDescent="0.2">
      <c r="A359" s="72" t="s">
        <v>2007</v>
      </c>
      <c r="B359" s="74">
        <v>37916</v>
      </c>
      <c r="C359" s="71">
        <v>121</v>
      </c>
      <c r="D359" s="64" t="s">
        <v>993</v>
      </c>
      <c r="E359" s="27">
        <v>2700</v>
      </c>
      <c r="F359" s="62" t="s">
        <v>1591</v>
      </c>
      <c r="G359" s="62" t="s">
        <v>1587</v>
      </c>
      <c r="H359" s="62" t="s">
        <v>1597</v>
      </c>
    </row>
    <row r="360" spans="1:8" x14ac:dyDescent="0.2">
      <c r="A360" s="72" t="s">
        <v>2008</v>
      </c>
      <c r="B360" s="74">
        <v>37916</v>
      </c>
      <c r="C360" s="71">
        <v>530</v>
      </c>
      <c r="D360" s="64" t="s">
        <v>993</v>
      </c>
      <c r="E360" s="27">
        <v>-2700</v>
      </c>
      <c r="F360" s="62" t="s">
        <v>1963</v>
      </c>
      <c r="G360" s="62" t="s">
        <v>1587</v>
      </c>
      <c r="H360" s="62" t="s">
        <v>1528</v>
      </c>
    </row>
    <row r="361" spans="1:8" x14ac:dyDescent="0.2">
      <c r="A361" s="72" t="s">
        <v>2009</v>
      </c>
      <c r="B361" s="74">
        <v>37916</v>
      </c>
      <c r="C361" s="71">
        <v>267</v>
      </c>
      <c r="D361" s="64" t="s">
        <v>993</v>
      </c>
      <c r="E361" s="27">
        <v>1575</v>
      </c>
      <c r="F361" s="62" t="s">
        <v>1601</v>
      </c>
      <c r="G361" s="62" t="s">
        <v>1587</v>
      </c>
      <c r="H361" s="62" t="s">
        <v>1532</v>
      </c>
    </row>
    <row r="362" spans="1:8" x14ac:dyDescent="0.2">
      <c r="A362" s="72" t="s">
        <v>2010</v>
      </c>
      <c r="B362" s="74">
        <v>37916</v>
      </c>
      <c r="C362" s="71">
        <v>63</v>
      </c>
      <c r="D362" s="64" t="s">
        <v>2011</v>
      </c>
      <c r="E362" s="72">
        <v>195</v>
      </c>
      <c r="F362" s="62" t="s">
        <v>1599</v>
      </c>
      <c r="G362" s="62" t="s">
        <v>1587</v>
      </c>
      <c r="H362" s="62" t="s">
        <v>1528</v>
      </c>
    </row>
    <row r="363" spans="1:8" x14ac:dyDescent="0.2">
      <c r="A363" s="72" t="s">
        <v>2012</v>
      </c>
      <c r="B363" s="74">
        <v>37916</v>
      </c>
      <c r="C363" s="71">
        <v>421</v>
      </c>
      <c r="D363" s="64" t="s">
        <v>2011</v>
      </c>
      <c r="E363" s="72">
        <v>668.15</v>
      </c>
      <c r="F363" s="62" t="s">
        <v>1591</v>
      </c>
      <c r="G363" s="62" t="s">
        <v>1587</v>
      </c>
      <c r="H363" s="62" t="s">
        <v>1528</v>
      </c>
    </row>
    <row r="364" spans="1:8" x14ac:dyDescent="0.2">
      <c r="A364" s="72" t="s">
        <v>2013</v>
      </c>
      <c r="B364" s="74">
        <v>37916</v>
      </c>
      <c r="C364" s="71">
        <v>545</v>
      </c>
      <c r="D364" s="64" t="s">
        <v>2011</v>
      </c>
      <c r="E364" s="72">
        <v>413.6</v>
      </c>
      <c r="F364" s="62" t="s">
        <v>1601</v>
      </c>
      <c r="G364" s="62" t="s">
        <v>1587</v>
      </c>
      <c r="H364" s="62" t="s">
        <v>1548</v>
      </c>
    </row>
    <row r="365" spans="1:8" x14ac:dyDescent="0.2">
      <c r="A365" s="72" t="s">
        <v>2014</v>
      </c>
      <c r="B365" s="74">
        <v>37916</v>
      </c>
      <c r="C365" s="71">
        <v>214</v>
      </c>
      <c r="D365" s="64" t="s">
        <v>941</v>
      </c>
      <c r="E365" s="72">
        <v>8180</v>
      </c>
      <c r="F365" s="62" t="s">
        <v>1601</v>
      </c>
      <c r="G365" s="62" t="s">
        <v>1587</v>
      </c>
      <c r="H365" s="62" t="s">
        <v>1560</v>
      </c>
    </row>
    <row r="366" spans="1:8" x14ac:dyDescent="0.2">
      <c r="A366" s="72">
        <v>14</v>
      </c>
      <c r="B366" s="74">
        <v>37917</v>
      </c>
      <c r="C366" s="71">
        <v>176</v>
      </c>
      <c r="D366" s="64" t="s">
        <v>941</v>
      </c>
      <c r="E366" s="72">
        <v>8180</v>
      </c>
      <c r="F366" s="62" t="s">
        <v>1599</v>
      </c>
      <c r="G366" s="62" t="s">
        <v>1587</v>
      </c>
      <c r="H366" s="62" t="s">
        <v>1528</v>
      </c>
    </row>
    <row r="367" spans="1:8" x14ac:dyDescent="0.2">
      <c r="A367" s="72" t="s">
        <v>2015</v>
      </c>
      <c r="B367" s="74">
        <v>37918</v>
      </c>
      <c r="C367" s="71">
        <v>70</v>
      </c>
      <c r="D367" s="64" t="s">
        <v>941</v>
      </c>
      <c r="E367" s="72">
        <v>1950</v>
      </c>
      <c r="F367" s="62" t="s">
        <v>1594</v>
      </c>
      <c r="G367" s="62" t="s">
        <v>1587</v>
      </c>
      <c r="H367" s="62" t="s">
        <v>1562</v>
      </c>
    </row>
    <row r="368" spans="1:8" x14ac:dyDescent="0.2">
      <c r="A368" s="72" t="s">
        <v>2016</v>
      </c>
      <c r="B368" s="74">
        <v>37918</v>
      </c>
      <c r="C368" s="71">
        <v>409</v>
      </c>
      <c r="D368" s="64" t="s">
        <v>941</v>
      </c>
      <c r="E368" s="72">
        <v>600</v>
      </c>
      <c r="F368" s="62" t="s">
        <v>1594</v>
      </c>
      <c r="G368" s="62" t="s">
        <v>1587</v>
      </c>
      <c r="H368" s="62" t="s">
        <v>1597</v>
      </c>
    </row>
    <row r="369" spans="1:8" x14ac:dyDescent="0.2">
      <c r="A369" s="72" t="s">
        <v>2017</v>
      </c>
      <c r="B369" s="74">
        <v>37921</v>
      </c>
      <c r="C369" s="71">
        <v>267</v>
      </c>
      <c r="D369" s="64" t="s">
        <v>941</v>
      </c>
      <c r="E369" s="72">
        <v>191.82</v>
      </c>
      <c r="F369" s="62" t="s">
        <v>1601</v>
      </c>
      <c r="G369" s="62" t="s">
        <v>1587</v>
      </c>
      <c r="H369" s="62" t="s">
        <v>1532</v>
      </c>
    </row>
    <row r="370" spans="1:8" x14ac:dyDescent="0.2">
      <c r="A370" s="72" t="s">
        <v>2018</v>
      </c>
      <c r="B370" s="74">
        <v>37921</v>
      </c>
      <c r="C370" s="71">
        <v>547</v>
      </c>
      <c r="D370" s="64" t="s">
        <v>941</v>
      </c>
      <c r="E370" s="72">
        <v>1950</v>
      </c>
      <c r="F370" s="62" t="s">
        <v>1610</v>
      </c>
      <c r="G370" s="62" t="s">
        <v>1587</v>
      </c>
      <c r="H370" s="62" t="s">
        <v>1597</v>
      </c>
    </row>
    <row r="371" spans="1:8" x14ac:dyDescent="0.2">
      <c r="A371" s="72" t="s">
        <v>2019</v>
      </c>
      <c r="B371" s="74">
        <v>37921</v>
      </c>
      <c r="C371" s="71">
        <v>19</v>
      </c>
      <c r="D371" s="64" t="s">
        <v>941</v>
      </c>
      <c r="E371" s="72">
        <v>291.2</v>
      </c>
      <c r="F371" s="62" t="s">
        <v>1599</v>
      </c>
      <c r="G371" s="62" t="s">
        <v>1587</v>
      </c>
      <c r="H371" s="62" t="s">
        <v>1528</v>
      </c>
    </row>
    <row r="372" spans="1:8" x14ac:dyDescent="0.2">
      <c r="A372" s="72" t="s">
        <v>2020</v>
      </c>
      <c r="B372" s="74">
        <v>37921</v>
      </c>
      <c r="C372" s="71">
        <v>267</v>
      </c>
      <c r="D372" s="64" t="s">
        <v>941</v>
      </c>
      <c r="E372" s="72">
        <v>75</v>
      </c>
      <c r="F372" s="62" t="s">
        <v>1601</v>
      </c>
      <c r="G372" s="62" t="s">
        <v>1587</v>
      </c>
      <c r="H372" s="62" t="s">
        <v>1532</v>
      </c>
    </row>
    <row r="373" spans="1:8" x14ac:dyDescent="0.2">
      <c r="A373" s="72" t="s">
        <v>2021</v>
      </c>
      <c r="B373" s="74">
        <v>37921</v>
      </c>
      <c r="C373" s="71">
        <v>4</v>
      </c>
      <c r="D373" s="64" t="s">
        <v>941</v>
      </c>
      <c r="E373" s="72">
        <v>975</v>
      </c>
      <c r="F373" s="62" t="s">
        <v>1594</v>
      </c>
      <c r="G373" s="62" t="s">
        <v>1587</v>
      </c>
      <c r="H373" s="62" t="s">
        <v>1538</v>
      </c>
    </row>
    <row r="374" spans="1:8" x14ac:dyDescent="0.2">
      <c r="A374" s="72" t="s">
        <v>2022</v>
      </c>
      <c r="B374" s="74">
        <v>37921</v>
      </c>
      <c r="C374" s="71">
        <v>345</v>
      </c>
      <c r="D374" s="64" t="s">
        <v>941</v>
      </c>
      <c r="E374" s="72">
        <v>1442.96</v>
      </c>
      <c r="F374" s="62" t="s">
        <v>1594</v>
      </c>
      <c r="G374" s="62" t="s">
        <v>1587</v>
      </c>
      <c r="H374" s="62" t="s">
        <v>1554</v>
      </c>
    </row>
    <row r="375" spans="1:8" x14ac:dyDescent="0.2">
      <c r="A375" s="72" t="s">
        <v>2023</v>
      </c>
      <c r="B375" s="74">
        <v>37921</v>
      </c>
      <c r="C375" s="71">
        <v>548</v>
      </c>
      <c r="D375" s="64" t="s">
        <v>941</v>
      </c>
      <c r="E375" s="27">
        <v>2577.39</v>
      </c>
      <c r="F375" s="62" t="s">
        <v>1610</v>
      </c>
      <c r="G375" s="62" t="s">
        <v>1587</v>
      </c>
      <c r="H375" s="62" t="s">
        <v>1538</v>
      </c>
    </row>
    <row r="376" spans="1:8" x14ac:dyDescent="0.2">
      <c r="A376" s="72" t="s">
        <v>2024</v>
      </c>
      <c r="B376" s="74">
        <v>37921</v>
      </c>
      <c r="C376" s="71">
        <v>431</v>
      </c>
      <c r="D376" s="64" t="s">
        <v>941</v>
      </c>
      <c r="E376" s="27">
        <v>1393</v>
      </c>
      <c r="F376" s="62" t="s">
        <v>1594</v>
      </c>
      <c r="G376" s="62" t="s">
        <v>1587</v>
      </c>
      <c r="H376" s="62" t="s">
        <v>1597</v>
      </c>
    </row>
    <row r="377" spans="1:8" x14ac:dyDescent="0.2">
      <c r="A377" s="72" t="s">
        <v>2025</v>
      </c>
      <c r="B377" s="74">
        <v>37924</v>
      </c>
      <c r="C377" s="71">
        <v>355</v>
      </c>
      <c r="D377" s="64" t="s">
        <v>941</v>
      </c>
      <c r="E377" s="27">
        <v>455</v>
      </c>
      <c r="F377" s="62" t="s">
        <v>1599</v>
      </c>
      <c r="G377" s="62" t="s">
        <v>1587</v>
      </c>
      <c r="H377" s="62" t="s">
        <v>1541</v>
      </c>
    </row>
    <row r="378" spans="1:8" x14ac:dyDescent="0.2">
      <c r="A378" s="72" t="s">
        <v>2026</v>
      </c>
      <c r="B378" s="74">
        <v>37929</v>
      </c>
      <c r="C378" s="71">
        <v>204</v>
      </c>
      <c r="D378" s="64" t="s">
        <v>941</v>
      </c>
      <c r="E378" s="27">
        <v>729.5</v>
      </c>
      <c r="F378" s="62" t="s">
        <v>1594</v>
      </c>
      <c r="G378" s="62" t="s">
        <v>1587</v>
      </c>
      <c r="H378" s="62" t="s">
        <v>1538</v>
      </c>
    </row>
    <row r="379" spans="1:8" x14ac:dyDescent="0.2">
      <c r="A379" s="72" t="s">
        <v>2027</v>
      </c>
      <c r="B379" s="74">
        <v>37930</v>
      </c>
      <c r="C379" s="71">
        <v>552</v>
      </c>
      <c r="D379" s="64" t="s">
        <v>941</v>
      </c>
      <c r="E379" s="27">
        <v>2224.21</v>
      </c>
      <c r="F379" s="62" t="s">
        <v>1610</v>
      </c>
      <c r="G379" s="62" t="s">
        <v>1587</v>
      </c>
      <c r="H379" s="62" t="s">
        <v>1538</v>
      </c>
    </row>
    <row r="380" spans="1:8" x14ac:dyDescent="0.2">
      <c r="A380" s="72" t="s">
        <v>2028</v>
      </c>
      <c r="B380" s="74">
        <v>37930</v>
      </c>
      <c r="C380" s="71">
        <v>435</v>
      </c>
      <c r="D380" s="64" t="s">
        <v>2029</v>
      </c>
      <c r="E380" s="72">
        <v>16225</v>
      </c>
      <c r="F380" s="62" t="s">
        <v>1594</v>
      </c>
      <c r="G380" s="62" t="s">
        <v>1587</v>
      </c>
      <c r="H380" s="62" t="s">
        <v>1528</v>
      </c>
    </row>
    <row r="381" spans="1:8" x14ac:dyDescent="0.2">
      <c r="A381" s="72" t="s">
        <v>2030</v>
      </c>
      <c r="B381" s="74">
        <v>37930</v>
      </c>
      <c r="C381" s="71">
        <v>308</v>
      </c>
      <c r="D381" s="64" t="s">
        <v>2029</v>
      </c>
      <c r="E381" s="72">
        <v>257.98</v>
      </c>
      <c r="F381" s="62" t="s">
        <v>1594</v>
      </c>
      <c r="G381" s="62" t="s">
        <v>1587</v>
      </c>
      <c r="H381" s="62" t="s">
        <v>1597</v>
      </c>
    </row>
    <row r="382" spans="1:8" x14ac:dyDescent="0.2">
      <c r="A382" s="72" t="s">
        <v>2031</v>
      </c>
      <c r="B382" s="74">
        <v>37930</v>
      </c>
      <c r="C382" s="71">
        <v>439</v>
      </c>
      <c r="D382" s="64" t="s">
        <v>1105</v>
      </c>
      <c r="E382" s="72">
        <v>1725</v>
      </c>
      <c r="F382" s="62" t="s">
        <v>1591</v>
      </c>
      <c r="G382" s="62" t="s">
        <v>1588</v>
      </c>
      <c r="H382" s="62" t="s">
        <v>1607</v>
      </c>
    </row>
    <row r="383" spans="1:8" x14ac:dyDescent="0.2">
      <c r="A383" s="72" t="s">
        <v>2032</v>
      </c>
      <c r="B383" s="74">
        <v>37930</v>
      </c>
      <c r="C383" s="71">
        <v>550</v>
      </c>
      <c r="D383" s="64" t="s">
        <v>1105</v>
      </c>
      <c r="E383" s="72">
        <v>1150</v>
      </c>
      <c r="F383" s="62" t="s">
        <v>1610</v>
      </c>
      <c r="G383" s="62" t="s">
        <v>1587</v>
      </c>
      <c r="H383" s="62" t="s">
        <v>1597</v>
      </c>
    </row>
    <row r="384" spans="1:8" x14ac:dyDescent="0.2">
      <c r="A384" s="72" t="s">
        <v>2033</v>
      </c>
      <c r="B384" s="74">
        <v>37930</v>
      </c>
      <c r="C384" s="71">
        <v>346</v>
      </c>
      <c r="D384" s="64" t="s">
        <v>1105</v>
      </c>
      <c r="E384" s="72">
        <v>642.65</v>
      </c>
      <c r="F384" s="62" t="s">
        <v>1591</v>
      </c>
      <c r="G384" s="62" t="s">
        <v>1587</v>
      </c>
      <c r="H384" s="62" t="s">
        <v>1597</v>
      </c>
    </row>
    <row r="385" spans="1:8" x14ac:dyDescent="0.2">
      <c r="A385" s="72" t="s">
        <v>2034</v>
      </c>
      <c r="B385" s="74">
        <v>37930</v>
      </c>
      <c r="C385" s="71">
        <v>520</v>
      </c>
      <c r="D385" s="64" t="s">
        <v>1105</v>
      </c>
      <c r="E385" s="72">
        <v>667.65</v>
      </c>
      <c r="F385" s="62" t="s">
        <v>1591</v>
      </c>
      <c r="G385" s="62" t="s">
        <v>1587</v>
      </c>
      <c r="H385" s="62" t="s">
        <v>1597</v>
      </c>
    </row>
    <row r="386" spans="1:8" x14ac:dyDescent="0.2">
      <c r="A386" s="72" t="s">
        <v>2035</v>
      </c>
      <c r="B386" s="74">
        <v>37930</v>
      </c>
      <c r="C386" s="71">
        <v>520</v>
      </c>
      <c r="D386" s="64" t="s">
        <v>1105</v>
      </c>
      <c r="E386" s="72">
        <v>1219.6400000000001</v>
      </c>
      <c r="F386" s="62" t="s">
        <v>1591</v>
      </c>
      <c r="G386" s="62" t="s">
        <v>1587</v>
      </c>
      <c r="H386" s="62" t="s">
        <v>1597</v>
      </c>
    </row>
    <row r="387" spans="1:8" x14ac:dyDescent="0.2">
      <c r="A387" s="72" t="s">
        <v>2036</v>
      </c>
      <c r="B387" s="74">
        <v>37930</v>
      </c>
      <c r="C387" s="71">
        <v>355</v>
      </c>
      <c r="D387" s="64" t="s">
        <v>1105</v>
      </c>
      <c r="E387" s="72">
        <v>670.35</v>
      </c>
      <c r="F387" s="62" t="s">
        <v>1599</v>
      </c>
      <c r="G387" s="62" t="s">
        <v>1587</v>
      </c>
      <c r="H387" s="62" t="s">
        <v>1541</v>
      </c>
    </row>
    <row r="388" spans="1:8" x14ac:dyDescent="0.2">
      <c r="A388" s="72" t="s">
        <v>2037</v>
      </c>
      <c r="B388" s="74">
        <v>37930</v>
      </c>
      <c r="C388" s="71">
        <v>214</v>
      </c>
      <c r="D388" s="64" t="s">
        <v>1105</v>
      </c>
      <c r="E388" s="72">
        <v>670.35</v>
      </c>
      <c r="F388" s="62" t="s">
        <v>1601</v>
      </c>
      <c r="G388" s="62" t="s">
        <v>1587</v>
      </c>
      <c r="H388" s="62" t="s">
        <v>1560</v>
      </c>
    </row>
    <row r="389" spans="1:8" x14ac:dyDescent="0.2">
      <c r="A389" s="72" t="s">
        <v>2038</v>
      </c>
      <c r="B389" s="74">
        <v>37930</v>
      </c>
      <c r="C389" s="71">
        <v>30</v>
      </c>
      <c r="D389" s="64" t="s">
        <v>1105</v>
      </c>
      <c r="E389" s="72">
        <v>600</v>
      </c>
      <c r="F389" s="62" t="s">
        <v>1594</v>
      </c>
      <c r="G389" s="62" t="s">
        <v>1587</v>
      </c>
      <c r="H389" s="62" t="s">
        <v>1557</v>
      </c>
    </row>
    <row r="390" spans="1:8" x14ac:dyDescent="0.2">
      <c r="A390" s="72" t="s">
        <v>2039</v>
      </c>
      <c r="B390" s="74">
        <v>37930</v>
      </c>
      <c r="C390" s="71">
        <v>549</v>
      </c>
      <c r="D390" s="64" t="s">
        <v>1105</v>
      </c>
      <c r="E390" s="72">
        <v>926.35</v>
      </c>
      <c r="F390" s="62" t="s">
        <v>1594</v>
      </c>
      <c r="G390" s="62" t="s">
        <v>1587</v>
      </c>
      <c r="H390" s="62" t="s">
        <v>1535</v>
      </c>
    </row>
    <row r="391" spans="1:8" x14ac:dyDescent="0.2">
      <c r="A391" s="72" t="s">
        <v>2040</v>
      </c>
      <c r="B391" s="74">
        <v>37930</v>
      </c>
      <c r="C391" s="71">
        <v>431</v>
      </c>
      <c r="D391" s="64" t="s">
        <v>1105</v>
      </c>
      <c r="E391" s="72">
        <v>618</v>
      </c>
      <c r="F391" s="62" t="s">
        <v>1594</v>
      </c>
      <c r="G391" s="62" t="s">
        <v>1587</v>
      </c>
      <c r="H391" s="62" t="s">
        <v>1597</v>
      </c>
    </row>
    <row r="392" spans="1:8" x14ac:dyDescent="0.2">
      <c r="A392" s="72">
        <v>15</v>
      </c>
      <c r="B392" s="74">
        <v>37935</v>
      </c>
      <c r="C392" s="71">
        <v>30</v>
      </c>
      <c r="D392" s="64" t="s">
        <v>1105</v>
      </c>
      <c r="E392" s="72">
        <v>618</v>
      </c>
      <c r="F392" s="62" t="s">
        <v>1594</v>
      </c>
      <c r="G392" s="62" t="s">
        <v>1587</v>
      </c>
      <c r="H392" s="62" t="s">
        <v>1557</v>
      </c>
    </row>
    <row r="393" spans="1:8" x14ac:dyDescent="0.2">
      <c r="A393" s="72" t="s">
        <v>2041</v>
      </c>
      <c r="B393" s="74">
        <v>37937</v>
      </c>
      <c r="C393" s="71">
        <v>553</v>
      </c>
      <c r="D393" s="64" t="s">
        <v>1105</v>
      </c>
      <c r="E393" s="72">
        <v>546.20000000000005</v>
      </c>
      <c r="F393" s="62" t="s">
        <v>1963</v>
      </c>
      <c r="G393" s="62" t="s">
        <v>1587</v>
      </c>
      <c r="H393" s="62" t="s">
        <v>1579</v>
      </c>
    </row>
    <row r="394" spans="1:8" x14ac:dyDescent="0.2">
      <c r="A394" s="72" t="s">
        <v>2042</v>
      </c>
      <c r="B394" s="74">
        <v>37937</v>
      </c>
      <c r="C394" s="71">
        <v>44</v>
      </c>
      <c r="D394" s="64" t="s">
        <v>1105</v>
      </c>
      <c r="E394" s="72">
        <v>748</v>
      </c>
      <c r="F394" s="62" t="s">
        <v>1594</v>
      </c>
      <c r="G394" s="62" t="s">
        <v>1587</v>
      </c>
      <c r="H394" s="62" t="s">
        <v>1597</v>
      </c>
    </row>
    <row r="395" spans="1:8" x14ac:dyDescent="0.2">
      <c r="A395" s="72" t="s">
        <v>2043</v>
      </c>
      <c r="B395" s="74">
        <v>37937</v>
      </c>
      <c r="C395" s="71">
        <v>551</v>
      </c>
      <c r="D395" s="64" t="s">
        <v>1105</v>
      </c>
      <c r="E395" s="72">
        <v>728.25</v>
      </c>
      <c r="F395" s="62" t="s">
        <v>1610</v>
      </c>
      <c r="G395" s="62" t="s">
        <v>1587</v>
      </c>
      <c r="H395" s="62" t="s">
        <v>1538</v>
      </c>
    </row>
    <row r="396" spans="1:8" x14ac:dyDescent="0.2">
      <c r="A396" s="72" t="s">
        <v>2044</v>
      </c>
      <c r="B396" s="74">
        <v>37937</v>
      </c>
      <c r="C396" s="71">
        <v>64</v>
      </c>
      <c r="D396" s="64" t="s">
        <v>1105</v>
      </c>
      <c r="E396" s="72">
        <v>618</v>
      </c>
      <c r="F396" s="62" t="s">
        <v>1591</v>
      </c>
      <c r="G396" s="62" t="s">
        <v>1587</v>
      </c>
      <c r="H396" s="62" t="s">
        <v>1597</v>
      </c>
    </row>
    <row r="397" spans="1:8" x14ac:dyDescent="0.2">
      <c r="A397" s="72" t="s">
        <v>2045</v>
      </c>
      <c r="B397" s="74">
        <v>37937</v>
      </c>
      <c r="C397" s="71">
        <v>225</v>
      </c>
      <c r="D397" s="64" t="s">
        <v>1105</v>
      </c>
      <c r="E397" s="27">
        <v>600</v>
      </c>
      <c r="F397" s="62" t="s">
        <v>1790</v>
      </c>
      <c r="G397" s="62" t="s">
        <v>1587</v>
      </c>
      <c r="H397" s="62" t="s">
        <v>1577</v>
      </c>
    </row>
    <row r="398" spans="1:8" x14ac:dyDescent="0.2">
      <c r="A398" s="72" t="s">
        <v>2046</v>
      </c>
      <c r="B398" s="74">
        <v>37937</v>
      </c>
      <c r="C398" s="71">
        <v>234</v>
      </c>
      <c r="D398" s="64" t="s">
        <v>1105</v>
      </c>
      <c r="E398" s="27">
        <v>734</v>
      </c>
      <c r="F398" s="62" t="s">
        <v>1591</v>
      </c>
      <c r="G398" s="62" t="s">
        <v>1587</v>
      </c>
      <c r="H398" s="62" t="s">
        <v>1597</v>
      </c>
    </row>
    <row r="399" spans="1:8" x14ac:dyDescent="0.2">
      <c r="A399" s="72" t="s">
        <v>2047</v>
      </c>
      <c r="B399" s="74">
        <v>37937</v>
      </c>
      <c r="C399" s="71">
        <v>525</v>
      </c>
      <c r="D399" s="64" t="s">
        <v>1105</v>
      </c>
      <c r="E399" s="27">
        <v>640</v>
      </c>
      <c r="F399" s="62" t="s">
        <v>1594</v>
      </c>
      <c r="G399" s="62" t="s">
        <v>1587</v>
      </c>
      <c r="H399" s="62" t="s">
        <v>1562</v>
      </c>
    </row>
    <row r="400" spans="1:8" x14ac:dyDescent="0.2">
      <c r="A400" s="72" t="s">
        <v>2048</v>
      </c>
      <c r="B400" s="74">
        <v>37937</v>
      </c>
      <c r="C400" s="71">
        <v>78</v>
      </c>
      <c r="D400" s="64" t="s">
        <v>1105</v>
      </c>
      <c r="E400" s="27">
        <v>1307.74</v>
      </c>
      <c r="F400" s="62" t="s">
        <v>1594</v>
      </c>
      <c r="G400" s="62" t="s">
        <v>1587</v>
      </c>
      <c r="H400" s="62" t="s">
        <v>1597</v>
      </c>
    </row>
    <row r="401" spans="1:8" x14ac:dyDescent="0.2">
      <c r="A401" s="72" t="s">
        <v>2049</v>
      </c>
      <c r="B401" s="74">
        <v>37937</v>
      </c>
      <c r="C401" s="71">
        <v>176</v>
      </c>
      <c r="D401" s="64" t="s">
        <v>1105</v>
      </c>
      <c r="E401" s="27">
        <v>640</v>
      </c>
      <c r="F401" s="62" t="s">
        <v>1594</v>
      </c>
      <c r="G401" s="62" t="s">
        <v>1587</v>
      </c>
      <c r="H401" s="62" t="s">
        <v>1528</v>
      </c>
    </row>
    <row r="402" spans="1:8" x14ac:dyDescent="0.2">
      <c r="A402" s="72" t="s">
        <v>2050</v>
      </c>
      <c r="B402" s="74">
        <v>37937</v>
      </c>
      <c r="C402" s="71">
        <v>84</v>
      </c>
      <c r="D402" s="64" t="s">
        <v>2051</v>
      </c>
      <c r="E402" s="72">
        <v>425.4</v>
      </c>
      <c r="F402" s="62" t="s">
        <v>1594</v>
      </c>
      <c r="G402" s="62" t="s">
        <v>1587</v>
      </c>
      <c r="H402" s="62" t="s">
        <v>1597</v>
      </c>
    </row>
    <row r="403" spans="1:8" x14ac:dyDescent="0.2">
      <c r="A403" s="72" t="s">
        <v>2052</v>
      </c>
      <c r="B403" s="74">
        <v>37942</v>
      </c>
      <c r="C403" s="71">
        <v>56</v>
      </c>
      <c r="D403" s="64" t="s">
        <v>1392</v>
      </c>
      <c r="E403" s="72">
        <v>381.45</v>
      </c>
      <c r="F403" s="62" t="s">
        <v>1594</v>
      </c>
      <c r="G403" s="62" t="s">
        <v>1587</v>
      </c>
      <c r="H403" s="62" t="s">
        <v>1541</v>
      </c>
    </row>
    <row r="404" spans="1:8" x14ac:dyDescent="0.2">
      <c r="A404" s="72" t="s">
        <v>2053</v>
      </c>
      <c r="B404" s="74">
        <v>37942</v>
      </c>
      <c r="C404" s="71">
        <v>234</v>
      </c>
      <c r="D404" s="64" t="s">
        <v>1392</v>
      </c>
      <c r="E404" s="27">
        <v>260</v>
      </c>
      <c r="F404" s="62" t="s">
        <v>1594</v>
      </c>
      <c r="G404" s="62" t="s">
        <v>1587</v>
      </c>
      <c r="H404" s="62" t="s">
        <v>1597</v>
      </c>
    </row>
    <row r="405" spans="1:8" x14ac:dyDescent="0.2">
      <c r="A405" s="72" t="s">
        <v>2054</v>
      </c>
      <c r="B405" s="74">
        <v>37942</v>
      </c>
      <c r="C405" s="71">
        <v>234</v>
      </c>
      <c r="D405" s="64" t="s">
        <v>2055</v>
      </c>
      <c r="E405" s="72">
        <v>585</v>
      </c>
      <c r="F405" s="62" t="s">
        <v>1594</v>
      </c>
      <c r="G405" s="62" t="s">
        <v>1587</v>
      </c>
      <c r="H405" s="62" t="s">
        <v>1597</v>
      </c>
    </row>
    <row r="406" spans="1:8" x14ac:dyDescent="0.2">
      <c r="A406" s="72" t="s">
        <v>2056</v>
      </c>
      <c r="B406" s="74">
        <v>37942</v>
      </c>
      <c r="C406" s="71">
        <v>234</v>
      </c>
      <c r="D406" s="64" t="s">
        <v>2057</v>
      </c>
      <c r="E406" s="72">
        <v>250.28</v>
      </c>
      <c r="F406" s="62" t="s">
        <v>1594</v>
      </c>
      <c r="G406" s="62" t="s">
        <v>1587</v>
      </c>
      <c r="H406" s="62" t="s">
        <v>1597</v>
      </c>
    </row>
    <row r="407" spans="1:8" x14ac:dyDescent="0.2">
      <c r="A407" s="72" t="s">
        <v>2058</v>
      </c>
      <c r="B407" s="74">
        <v>37942</v>
      </c>
      <c r="C407" s="71">
        <v>234</v>
      </c>
      <c r="D407" s="64" t="s">
        <v>2059</v>
      </c>
      <c r="E407" s="72">
        <v>19.21</v>
      </c>
      <c r="F407" s="62" t="s">
        <v>1594</v>
      </c>
      <c r="G407" s="62" t="s">
        <v>1587</v>
      </c>
      <c r="H407" s="62" t="s">
        <v>1597</v>
      </c>
    </row>
    <row r="408" spans="1:8" x14ac:dyDescent="0.2">
      <c r="A408" s="72" t="s">
        <v>2060</v>
      </c>
      <c r="B408" s="74">
        <v>37942</v>
      </c>
      <c r="C408" s="71">
        <v>234</v>
      </c>
      <c r="D408" s="64" t="s">
        <v>1079</v>
      </c>
      <c r="E408" s="72">
        <v>8250</v>
      </c>
      <c r="F408" s="62" t="s">
        <v>1594</v>
      </c>
      <c r="G408" s="62" t="s">
        <v>1587</v>
      </c>
      <c r="H408" s="62" t="s">
        <v>1597</v>
      </c>
    </row>
    <row r="409" spans="1:8" x14ac:dyDescent="0.2">
      <c r="A409" s="72" t="s">
        <v>2061</v>
      </c>
      <c r="B409" s="74">
        <v>37942</v>
      </c>
      <c r="C409" s="71">
        <v>234</v>
      </c>
      <c r="D409" s="64" t="s">
        <v>1079</v>
      </c>
      <c r="E409" s="72">
        <v>1150</v>
      </c>
      <c r="F409" s="62" t="s">
        <v>1594</v>
      </c>
      <c r="G409" s="62" t="s">
        <v>1587</v>
      </c>
      <c r="H409" s="62" t="s">
        <v>1597</v>
      </c>
    </row>
    <row r="410" spans="1:8" x14ac:dyDescent="0.2">
      <c r="A410" s="72" t="s">
        <v>2062</v>
      </c>
      <c r="B410" s="74">
        <v>37942</v>
      </c>
      <c r="C410" s="71">
        <v>234</v>
      </c>
      <c r="D410" s="64" t="s">
        <v>1079</v>
      </c>
      <c r="E410" s="72">
        <v>16300</v>
      </c>
      <c r="F410" s="62" t="s">
        <v>1594</v>
      </c>
      <c r="G410" s="62" t="s">
        <v>1587</v>
      </c>
      <c r="H410" s="62" t="s">
        <v>1597</v>
      </c>
    </row>
    <row r="411" spans="1:8" x14ac:dyDescent="0.2">
      <c r="A411" s="72" t="s">
        <v>2063</v>
      </c>
      <c r="B411" s="74">
        <v>37942</v>
      </c>
      <c r="C411" s="71">
        <v>234</v>
      </c>
      <c r="D411" s="64" t="s">
        <v>1079</v>
      </c>
      <c r="E411" s="72">
        <v>19970</v>
      </c>
      <c r="F411" s="62" t="s">
        <v>1594</v>
      </c>
      <c r="G411" s="62" t="s">
        <v>1587</v>
      </c>
      <c r="H411" s="62" t="s">
        <v>1597</v>
      </c>
    </row>
    <row r="412" spans="1:8" x14ac:dyDescent="0.2">
      <c r="A412" s="72" t="s">
        <v>2064</v>
      </c>
      <c r="B412" s="74">
        <v>37942</v>
      </c>
      <c r="C412" s="71">
        <v>234</v>
      </c>
      <c r="D412" s="64" t="s">
        <v>1079</v>
      </c>
      <c r="E412" s="27">
        <v>1150</v>
      </c>
      <c r="F412" s="62" t="s">
        <v>1594</v>
      </c>
      <c r="G412" s="62" t="s">
        <v>1587</v>
      </c>
      <c r="H412" s="62" t="s">
        <v>1597</v>
      </c>
    </row>
    <row r="413" spans="1:8" x14ac:dyDescent="0.2">
      <c r="A413" s="72" t="s">
        <v>2065</v>
      </c>
      <c r="B413" s="74">
        <v>37942</v>
      </c>
      <c r="C413" s="71">
        <v>234</v>
      </c>
      <c r="D413" s="64" t="s">
        <v>1079</v>
      </c>
      <c r="E413" s="27">
        <v>1150</v>
      </c>
      <c r="F413" s="62" t="s">
        <v>1594</v>
      </c>
      <c r="G413" s="62" t="s">
        <v>1587</v>
      </c>
      <c r="H413" s="62" t="s">
        <v>1597</v>
      </c>
    </row>
    <row r="414" spans="1:8" x14ac:dyDescent="0.2">
      <c r="A414" s="72" t="s">
        <v>2066</v>
      </c>
      <c r="B414" s="74">
        <v>37942</v>
      </c>
      <c r="C414" s="71">
        <v>234</v>
      </c>
      <c r="D414" s="64" t="s">
        <v>2067</v>
      </c>
      <c r="E414" s="72">
        <v>24987</v>
      </c>
      <c r="F414" s="62" t="s">
        <v>1594</v>
      </c>
      <c r="G414" s="62" t="s">
        <v>1587</v>
      </c>
      <c r="H414" s="62" t="s">
        <v>1597</v>
      </c>
    </row>
    <row r="415" spans="1:8" x14ac:dyDescent="0.2">
      <c r="A415" s="72" t="s">
        <v>2068</v>
      </c>
      <c r="B415" s="74">
        <v>37942</v>
      </c>
      <c r="C415" s="71">
        <v>234</v>
      </c>
      <c r="D415" s="64" t="s">
        <v>2069</v>
      </c>
      <c r="E415" s="72">
        <v>19827.84</v>
      </c>
      <c r="F415" s="62" t="s">
        <v>1594</v>
      </c>
      <c r="G415" s="62" t="s">
        <v>1587</v>
      </c>
      <c r="H415" s="62" t="s">
        <v>1597</v>
      </c>
    </row>
    <row r="416" spans="1:8" x14ac:dyDescent="0.2">
      <c r="A416" s="72" t="s">
        <v>2070</v>
      </c>
      <c r="B416" s="74">
        <v>37942</v>
      </c>
      <c r="C416" s="71">
        <v>234</v>
      </c>
      <c r="D416" s="64" t="s">
        <v>2071</v>
      </c>
      <c r="E416" s="72">
        <v>152.1</v>
      </c>
      <c r="F416" s="62" t="s">
        <v>1594</v>
      </c>
      <c r="G416" s="62" t="s">
        <v>1587</v>
      </c>
      <c r="H416" s="62" t="s">
        <v>1597</v>
      </c>
    </row>
    <row r="417" spans="1:8" x14ac:dyDescent="0.2">
      <c r="A417" s="72" t="s">
        <v>2072</v>
      </c>
      <c r="B417" s="74">
        <v>37942</v>
      </c>
      <c r="C417" s="71">
        <v>235</v>
      </c>
      <c r="D417" s="64" t="s">
        <v>2073</v>
      </c>
      <c r="E417" s="72">
        <v>81266.600000000006</v>
      </c>
      <c r="F417" s="62" t="s">
        <v>1594</v>
      </c>
      <c r="G417" s="62" t="s">
        <v>1587</v>
      </c>
      <c r="H417" s="62" t="s">
        <v>1597</v>
      </c>
    </row>
    <row r="418" spans="1:8" x14ac:dyDescent="0.2">
      <c r="A418" s="72" t="s">
        <v>2074</v>
      </c>
      <c r="B418" s="74">
        <v>37942</v>
      </c>
      <c r="C418" s="71">
        <v>539</v>
      </c>
      <c r="D418" s="64" t="s">
        <v>2073</v>
      </c>
      <c r="E418" s="72">
        <v>81266.600000000006</v>
      </c>
      <c r="F418" s="62" t="s">
        <v>1594</v>
      </c>
      <c r="G418" s="62" t="s">
        <v>1587</v>
      </c>
      <c r="H418" s="62" t="s">
        <v>1538</v>
      </c>
    </row>
    <row r="419" spans="1:8" x14ac:dyDescent="0.2">
      <c r="A419" s="72" t="s">
        <v>2075</v>
      </c>
      <c r="B419" s="74">
        <v>37943</v>
      </c>
      <c r="C419" s="71">
        <v>123</v>
      </c>
      <c r="D419" s="64" t="s">
        <v>2073</v>
      </c>
      <c r="E419" s="72">
        <v>1468</v>
      </c>
      <c r="F419" s="62" t="s">
        <v>1594</v>
      </c>
      <c r="G419" s="62" t="s">
        <v>1587</v>
      </c>
      <c r="H419" s="62" t="s">
        <v>1597</v>
      </c>
    </row>
    <row r="420" spans="1:8" x14ac:dyDescent="0.2">
      <c r="A420" s="72" t="s">
        <v>2076</v>
      </c>
      <c r="B420" s="74">
        <v>37943</v>
      </c>
      <c r="C420" s="71">
        <v>333</v>
      </c>
      <c r="D420" s="64" t="s">
        <v>2077</v>
      </c>
      <c r="E420" s="72">
        <v>58000</v>
      </c>
      <c r="F420" s="62" t="s">
        <v>1594</v>
      </c>
      <c r="G420" s="62" t="s">
        <v>1587</v>
      </c>
      <c r="H420" s="62" t="s">
        <v>1557</v>
      </c>
    </row>
    <row r="421" spans="1:8" x14ac:dyDescent="0.2">
      <c r="A421" s="72" t="s">
        <v>2078</v>
      </c>
      <c r="B421" s="74">
        <v>37943</v>
      </c>
      <c r="C421" s="71">
        <v>338</v>
      </c>
      <c r="D421" s="64" t="s">
        <v>2077</v>
      </c>
      <c r="E421" s="72">
        <v>238851.20000000001</v>
      </c>
      <c r="F421" s="62" t="s">
        <v>1594</v>
      </c>
      <c r="G421" s="62" t="s">
        <v>1587</v>
      </c>
      <c r="H421" s="62" t="s">
        <v>1597</v>
      </c>
    </row>
    <row r="422" spans="1:8" x14ac:dyDescent="0.2">
      <c r="A422" s="72" t="s">
        <v>2079</v>
      </c>
      <c r="B422" s="74">
        <v>37943</v>
      </c>
      <c r="C422" s="71">
        <v>255</v>
      </c>
      <c r="D422" s="64" t="s">
        <v>2080</v>
      </c>
      <c r="E422" s="72">
        <v>58000</v>
      </c>
      <c r="F422" s="62" t="s">
        <v>1594</v>
      </c>
      <c r="G422" s="62" t="s">
        <v>1587</v>
      </c>
      <c r="H422" s="62" t="s">
        <v>1597</v>
      </c>
    </row>
    <row r="423" spans="1:8" x14ac:dyDescent="0.2">
      <c r="A423" s="72" t="s">
        <v>2081</v>
      </c>
      <c r="B423" s="74">
        <v>37943</v>
      </c>
      <c r="C423" s="71">
        <v>264</v>
      </c>
      <c r="D423" s="64" t="s">
        <v>2080</v>
      </c>
      <c r="E423" s="72">
        <v>39303</v>
      </c>
      <c r="F423" s="62" t="s">
        <v>1594</v>
      </c>
      <c r="G423" s="62" t="s">
        <v>1587</v>
      </c>
      <c r="H423" s="62" t="s">
        <v>1597</v>
      </c>
    </row>
    <row r="424" spans="1:8" x14ac:dyDescent="0.2">
      <c r="A424" s="72" t="s">
        <v>2082</v>
      </c>
      <c r="B424" s="74">
        <v>37943</v>
      </c>
      <c r="C424" s="71">
        <v>227</v>
      </c>
      <c r="D424" s="64" t="s">
        <v>2080</v>
      </c>
      <c r="E424" s="72">
        <v>81266.600000000006</v>
      </c>
      <c r="F424" s="62" t="s">
        <v>1594</v>
      </c>
      <c r="G424" s="62" t="s">
        <v>1587</v>
      </c>
      <c r="H424" s="62" t="s">
        <v>1538</v>
      </c>
    </row>
    <row r="425" spans="1:8" x14ac:dyDescent="0.2">
      <c r="A425" s="72" t="s">
        <v>2083</v>
      </c>
      <c r="B425" s="74">
        <v>37943</v>
      </c>
      <c r="C425" s="71">
        <v>322</v>
      </c>
      <c r="D425" s="64" t="s">
        <v>2084</v>
      </c>
      <c r="E425" s="72">
        <v>41068.17</v>
      </c>
      <c r="F425" s="62" t="s">
        <v>1594</v>
      </c>
      <c r="G425" s="62" t="s">
        <v>1587</v>
      </c>
      <c r="H425" s="62" t="s">
        <v>1528</v>
      </c>
    </row>
    <row r="426" spans="1:8" x14ac:dyDescent="0.2">
      <c r="A426" s="72" t="s">
        <v>2085</v>
      </c>
      <c r="B426" s="74">
        <v>37943</v>
      </c>
      <c r="C426" s="71">
        <v>373</v>
      </c>
      <c r="D426" s="64" t="s">
        <v>2084</v>
      </c>
      <c r="E426" s="72">
        <v>23792</v>
      </c>
      <c r="F426" s="62" t="s">
        <v>1599</v>
      </c>
      <c r="G426" s="62" t="s">
        <v>1587</v>
      </c>
      <c r="H426" s="62" t="s">
        <v>1528</v>
      </c>
    </row>
    <row r="427" spans="1:8" x14ac:dyDescent="0.2">
      <c r="A427" s="72" t="s">
        <v>2086</v>
      </c>
      <c r="B427" s="74">
        <v>37943</v>
      </c>
      <c r="C427" s="71">
        <v>555</v>
      </c>
      <c r="D427" s="64" t="s">
        <v>577</v>
      </c>
      <c r="E427" s="72">
        <v>7055</v>
      </c>
      <c r="F427" s="62" t="s">
        <v>1963</v>
      </c>
      <c r="G427" s="62" t="s">
        <v>1587</v>
      </c>
      <c r="H427" s="62" t="s">
        <v>1542</v>
      </c>
    </row>
    <row r="428" spans="1:8" x14ac:dyDescent="0.2">
      <c r="A428" s="72" t="s">
        <v>2087</v>
      </c>
      <c r="B428" s="74">
        <v>37944</v>
      </c>
      <c r="C428" s="71">
        <v>414</v>
      </c>
      <c r="D428" s="64" t="s">
        <v>577</v>
      </c>
      <c r="E428" s="72">
        <v>30756</v>
      </c>
      <c r="F428" s="62" t="s">
        <v>1612</v>
      </c>
      <c r="G428" s="62" t="s">
        <v>1588</v>
      </c>
      <c r="H428" s="62" t="s">
        <v>1607</v>
      </c>
    </row>
    <row r="429" spans="1:8" x14ac:dyDescent="0.2">
      <c r="A429" s="72" t="s">
        <v>2088</v>
      </c>
      <c r="B429" s="74">
        <v>37944</v>
      </c>
      <c r="C429" s="71">
        <v>295</v>
      </c>
      <c r="D429" s="64" t="s">
        <v>577</v>
      </c>
      <c r="E429" s="72">
        <v>13870</v>
      </c>
      <c r="F429" s="62" t="s">
        <v>1594</v>
      </c>
      <c r="G429" s="62" t="s">
        <v>1587</v>
      </c>
      <c r="H429" s="62" t="s">
        <v>1597</v>
      </c>
    </row>
    <row r="430" spans="1:8" x14ac:dyDescent="0.2">
      <c r="A430" s="72" t="s">
        <v>2089</v>
      </c>
      <c r="B430" s="74">
        <v>37945</v>
      </c>
      <c r="C430" s="71">
        <v>557</v>
      </c>
      <c r="D430" s="64" t="s">
        <v>577</v>
      </c>
      <c r="E430" s="72">
        <v>13443</v>
      </c>
      <c r="F430" s="62" t="s">
        <v>1963</v>
      </c>
      <c r="G430" s="62" t="s">
        <v>1587</v>
      </c>
      <c r="H430" s="62" t="s">
        <v>1548</v>
      </c>
    </row>
    <row r="431" spans="1:8" x14ac:dyDescent="0.2">
      <c r="A431" s="72" t="s">
        <v>2090</v>
      </c>
      <c r="B431" s="74">
        <v>37946</v>
      </c>
      <c r="C431" s="71">
        <v>439</v>
      </c>
      <c r="D431" s="64" t="s">
        <v>577</v>
      </c>
      <c r="E431" s="72">
        <v>12287</v>
      </c>
      <c r="F431" s="62" t="s">
        <v>1594</v>
      </c>
      <c r="G431" s="62" t="s">
        <v>1588</v>
      </c>
      <c r="H431" s="62" t="s">
        <v>1607</v>
      </c>
    </row>
    <row r="432" spans="1:8" x14ac:dyDescent="0.2">
      <c r="A432" s="72" t="s">
        <v>2091</v>
      </c>
      <c r="B432" s="74">
        <v>37946</v>
      </c>
      <c r="C432" s="71">
        <v>414</v>
      </c>
      <c r="D432" s="64" t="s">
        <v>577</v>
      </c>
      <c r="E432" s="72">
        <v>6968</v>
      </c>
      <c r="F432" s="62" t="s">
        <v>1612</v>
      </c>
      <c r="G432" s="62" t="s">
        <v>1588</v>
      </c>
      <c r="H432" s="62" t="s">
        <v>1607</v>
      </c>
    </row>
    <row r="433" spans="1:8" x14ac:dyDescent="0.2">
      <c r="A433" s="72" t="s">
        <v>2092</v>
      </c>
      <c r="B433" s="74">
        <v>37949</v>
      </c>
      <c r="C433" s="71">
        <v>558</v>
      </c>
      <c r="D433" s="64" t="s">
        <v>577</v>
      </c>
      <c r="E433" s="72">
        <v>11340</v>
      </c>
      <c r="F433" s="62" t="s">
        <v>1610</v>
      </c>
      <c r="G433" s="62" t="s">
        <v>1588</v>
      </c>
      <c r="H433" s="62" t="s">
        <v>1607</v>
      </c>
    </row>
    <row r="434" spans="1:8" x14ac:dyDescent="0.2">
      <c r="A434" s="72" t="s">
        <v>2093</v>
      </c>
      <c r="B434" s="74">
        <v>37950</v>
      </c>
      <c r="C434" s="71">
        <v>142</v>
      </c>
      <c r="D434" s="64" t="s">
        <v>577</v>
      </c>
      <c r="E434" s="72">
        <v>13483.8</v>
      </c>
      <c r="F434" s="62" t="s">
        <v>1594</v>
      </c>
      <c r="G434" s="62" t="s">
        <v>1587</v>
      </c>
      <c r="H434" s="62" t="s">
        <v>1597</v>
      </c>
    </row>
    <row r="435" spans="1:8" x14ac:dyDescent="0.2">
      <c r="A435" s="72" t="s">
        <v>2094</v>
      </c>
      <c r="B435" s="74">
        <v>37950</v>
      </c>
      <c r="C435" s="71">
        <v>142</v>
      </c>
      <c r="D435" s="64" t="s">
        <v>577</v>
      </c>
      <c r="E435" s="27">
        <v>14196.6</v>
      </c>
      <c r="F435" s="62" t="s">
        <v>1594</v>
      </c>
      <c r="G435" s="62" t="s">
        <v>1587</v>
      </c>
      <c r="H435" s="62" t="s">
        <v>1597</v>
      </c>
    </row>
    <row r="436" spans="1:8" x14ac:dyDescent="0.2">
      <c r="A436" s="72" t="s">
        <v>2095</v>
      </c>
      <c r="B436" s="74">
        <v>37956</v>
      </c>
      <c r="C436" s="71">
        <v>523</v>
      </c>
      <c r="D436" s="64" t="s">
        <v>2096</v>
      </c>
      <c r="E436" s="72">
        <v>60158</v>
      </c>
      <c r="F436" s="62" t="s">
        <v>1610</v>
      </c>
      <c r="G436" s="62" t="s">
        <v>1587</v>
      </c>
      <c r="H436" s="62" t="s">
        <v>1557</v>
      </c>
    </row>
    <row r="437" spans="1:8" x14ac:dyDescent="0.2">
      <c r="A437" s="72" t="s">
        <v>2097</v>
      </c>
      <c r="B437" s="74">
        <v>37956</v>
      </c>
      <c r="C437" s="71">
        <v>198</v>
      </c>
      <c r="D437" s="64" t="s">
        <v>2096</v>
      </c>
      <c r="E437" s="72">
        <v>19140</v>
      </c>
      <c r="F437" s="62" t="s">
        <v>1591</v>
      </c>
      <c r="G437" s="62" t="s">
        <v>1587</v>
      </c>
      <c r="H437" s="62" t="s">
        <v>1528</v>
      </c>
    </row>
    <row r="438" spans="1:8" x14ac:dyDescent="0.2">
      <c r="A438" s="72" t="s">
        <v>2098</v>
      </c>
      <c r="B438" s="74">
        <v>37956</v>
      </c>
      <c r="C438" s="71">
        <v>198</v>
      </c>
      <c r="D438" s="64" t="s">
        <v>1277</v>
      </c>
      <c r="E438" s="72">
        <v>640.51</v>
      </c>
      <c r="F438" s="62" t="s">
        <v>1591</v>
      </c>
      <c r="G438" s="62" t="s">
        <v>1587</v>
      </c>
      <c r="H438" s="62" t="s">
        <v>1528</v>
      </c>
    </row>
    <row r="439" spans="1:8" x14ac:dyDescent="0.2">
      <c r="A439" s="72" t="s">
        <v>2099</v>
      </c>
      <c r="B439" s="74">
        <v>37956</v>
      </c>
      <c r="C439" s="71">
        <v>345</v>
      </c>
      <c r="D439" s="64" t="s">
        <v>1277</v>
      </c>
      <c r="E439" s="27">
        <v>644</v>
      </c>
      <c r="F439" s="62" t="s">
        <v>1790</v>
      </c>
      <c r="G439" s="62" t="s">
        <v>1587</v>
      </c>
      <c r="H439" s="62" t="s">
        <v>1554</v>
      </c>
    </row>
    <row r="440" spans="1:8" x14ac:dyDescent="0.2">
      <c r="A440" s="72" t="s">
        <v>2100</v>
      </c>
      <c r="B440" s="74">
        <v>37956</v>
      </c>
      <c r="C440" s="71">
        <v>371</v>
      </c>
      <c r="D440" s="64" t="s">
        <v>1262</v>
      </c>
      <c r="E440" s="72">
        <v>22500</v>
      </c>
      <c r="F440" s="62" t="s">
        <v>1591</v>
      </c>
      <c r="G440" s="62" t="s">
        <v>1587</v>
      </c>
      <c r="H440" s="62" t="s">
        <v>1597</v>
      </c>
    </row>
    <row r="441" spans="1:8" x14ac:dyDescent="0.2">
      <c r="A441" s="72" t="s">
        <v>2101</v>
      </c>
      <c r="B441" s="74">
        <v>37956</v>
      </c>
      <c r="C441" s="71">
        <v>116</v>
      </c>
      <c r="D441" s="64" t="s">
        <v>1262</v>
      </c>
      <c r="E441" s="72">
        <v>855.67</v>
      </c>
      <c r="F441" s="62" t="s">
        <v>1594</v>
      </c>
      <c r="G441" s="62" t="s">
        <v>1587</v>
      </c>
      <c r="H441" s="62" t="s">
        <v>1597</v>
      </c>
    </row>
    <row r="442" spans="1:8" x14ac:dyDescent="0.2">
      <c r="A442" s="72" t="s">
        <v>2102</v>
      </c>
      <c r="B442" s="74">
        <v>37956</v>
      </c>
      <c r="C442" s="71">
        <v>346</v>
      </c>
      <c r="D442" s="64" t="s">
        <v>1262</v>
      </c>
      <c r="E442" s="27">
        <v>703.95</v>
      </c>
      <c r="F442" s="62" t="s">
        <v>1591</v>
      </c>
      <c r="G442" s="62" t="s">
        <v>1587</v>
      </c>
      <c r="H442" s="62" t="s">
        <v>1597</v>
      </c>
    </row>
    <row r="443" spans="1:8" x14ac:dyDescent="0.2">
      <c r="A443" s="72" t="s">
        <v>2103</v>
      </c>
      <c r="B443" s="74">
        <v>37957</v>
      </c>
      <c r="C443" s="71">
        <v>196</v>
      </c>
      <c r="D443" s="64" t="s">
        <v>2104</v>
      </c>
      <c r="E443" s="72">
        <v>1400</v>
      </c>
      <c r="F443" s="62" t="s">
        <v>1594</v>
      </c>
      <c r="G443" s="62" t="s">
        <v>1587</v>
      </c>
      <c r="H443" s="62" t="s">
        <v>1597</v>
      </c>
    </row>
    <row r="444" spans="1:8" x14ac:dyDescent="0.2">
      <c r="A444" s="72" t="s">
        <v>2105</v>
      </c>
      <c r="B444" s="74">
        <v>37957</v>
      </c>
      <c r="C444" s="71">
        <v>144</v>
      </c>
      <c r="D444" s="64" t="s">
        <v>2106</v>
      </c>
      <c r="E444" s="72">
        <v>12387</v>
      </c>
      <c r="F444" s="62" t="s">
        <v>1594</v>
      </c>
      <c r="G444" s="62" t="s">
        <v>1587</v>
      </c>
      <c r="H444" s="62" t="s">
        <v>1538</v>
      </c>
    </row>
    <row r="445" spans="1:8" x14ac:dyDescent="0.2">
      <c r="A445" s="72" t="s">
        <v>2107</v>
      </c>
      <c r="B445" s="74">
        <v>37957</v>
      </c>
      <c r="C445" s="71">
        <v>121</v>
      </c>
      <c r="D445" s="64" t="s">
        <v>2106</v>
      </c>
      <c r="E445" s="72">
        <v>420</v>
      </c>
      <c r="F445" s="62" t="s">
        <v>1591</v>
      </c>
      <c r="G445" s="62" t="s">
        <v>1587</v>
      </c>
      <c r="H445" s="62" t="s">
        <v>1597</v>
      </c>
    </row>
    <row r="446" spans="1:8" x14ac:dyDescent="0.2">
      <c r="A446" s="72" t="s">
        <v>2108</v>
      </c>
      <c r="B446" s="74">
        <v>37957</v>
      </c>
      <c r="C446" s="71">
        <v>43</v>
      </c>
      <c r="D446" s="64" t="s">
        <v>2109</v>
      </c>
      <c r="E446" s="72">
        <v>10000</v>
      </c>
      <c r="F446" s="62" t="s">
        <v>1594</v>
      </c>
      <c r="G446" s="62" t="s">
        <v>1587</v>
      </c>
      <c r="H446" s="62" t="s">
        <v>1597</v>
      </c>
    </row>
    <row r="447" spans="1:8" x14ac:dyDescent="0.2">
      <c r="A447" s="72">
        <v>16</v>
      </c>
      <c r="B447" s="74">
        <v>37958</v>
      </c>
      <c r="C447" s="71">
        <v>63</v>
      </c>
      <c r="D447" s="64" t="s">
        <v>2109</v>
      </c>
      <c r="E447" s="72">
        <v>491.9</v>
      </c>
      <c r="F447" s="62" t="s">
        <v>1599</v>
      </c>
      <c r="G447" s="62" t="s">
        <v>1587</v>
      </c>
      <c r="H447" s="62" t="s">
        <v>1528</v>
      </c>
    </row>
    <row r="448" spans="1:8" x14ac:dyDescent="0.2">
      <c r="A448" s="72" t="s">
        <v>2110</v>
      </c>
      <c r="B448" s="74">
        <v>37958</v>
      </c>
      <c r="C448" s="71">
        <v>198</v>
      </c>
      <c r="D448" s="64" t="s">
        <v>2111</v>
      </c>
      <c r="E448" s="72">
        <v>13365</v>
      </c>
      <c r="F448" s="62" t="s">
        <v>1591</v>
      </c>
      <c r="G448" s="62" t="s">
        <v>1587</v>
      </c>
      <c r="H448" s="62" t="s">
        <v>1528</v>
      </c>
    </row>
    <row r="449" spans="1:8" x14ac:dyDescent="0.2">
      <c r="A449" s="72" t="s">
        <v>2112</v>
      </c>
      <c r="B449" s="74">
        <v>37958</v>
      </c>
      <c r="C449" s="71">
        <v>450</v>
      </c>
      <c r="D449" s="64" t="s">
        <v>2113</v>
      </c>
      <c r="E449" s="72">
        <v>157.80000000000001</v>
      </c>
      <c r="F449" s="62" t="s">
        <v>1591</v>
      </c>
      <c r="G449" s="62" t="s">
        <v>1587</v>
      </c>
      <c r="H449" s="62" t="s">
        <v>1539</v>
      </c>
    </row>
    <row r="450" spans="1:8" x14ac:dyDescent="0.2">
      <c r="A450" s="72" t="s">
        <v>2114</v>
      </c>
      <c r="B450" s="74">
        <v>37960</v>
      </c>
      <c r="C450" s="71">
        <v>123</v>
      </c>
      <c r="D450" s="64" t="s">
        <v>2115</v>
      </c>
      <c r="E450" s="72">
        <v>51.96</v>
      </c>
      <c r="F450" s="62" t="s">
        <v>1594</v>
      </c>
      <c r="G450" s="62" t="s">
        <v>1587</v>
      </c>
      <c r="H450" s="62" t="s">
        <v>1597</v>
      </c>
    </row>
    <row r="451" spans="1:8" x14ac:dyDescent="0.2">
      <c r="A451" s="72" t="s">
        <v>2116</v>
      </c>
      <c r="B451" s="74">
        <v>37960</v>
      </c>
      <c r="C451" s="71">
        <v>461</v>
      </c>
      <c r="D451" s="64" t="s">
        <v>1365</v>
      </c>
      <c r="E451" s="72">
        <v>11000</v>
      </c>
      <c r="F451" s="62" t="s">
        <v>1594</v>
      </c>
      <c r="G451" s="62" t="s">
        <v>1587</v>
      </c>
      <c r="H451" s="62" t="s">
        <v>1597</v>
      </c>
    </row>
    <row r="452" spans="1:8" x14ac:dyDescent="0.2">
      <c r="A452" s="72" t="s">
        <v>2117</v>
      </c>
      <c r="B452" s="74">
        <v>37960</v>
      </c>
      <c r="C452" s="71">
        <v>529</v>
      </c>
      <c r="D452" s="64" t="s">
        <v>1365</v>
      </c>
      <c r="E452" s="27">
        <v>250</v>
      </c>
      <c r="F452" s="62" t="s">
        <v>1594</v>
      </c>
      <c r="G452" s="62" t="s">
        <v>1587</v>
      </c>
      <c r="H452" s="62" t="s">
        <v>1568</v>
      </c>
    </row>
    <row r="453" spans="1:8" x14ac:dyDescent="0.2">
      <c r="A453" s="72" t="s">
        <v>2118</v>
      </c>
      <c r="B453" s="74">
        <v>37960</v>
      </c>
      <c r="C453" s="71">
        <v>474</v>
      </c>
      <c r="D453" s="64" t="s">
        <v>1365</v>
      </c>
      <c r="E453" s="27">
        <v>65.25</v>
      </c>
      <c r="F453" s="62" t="s">
        <v>1594</v>
      </c>
      <c r="G453" s="62" t="s">
        <v>1587</v>
      </c>
      <c r="H453" s="62" t="s">
        <v>1597</v>
      </c>
    </row>
    <row r="454" spans="1:8" x14ac:dyDescent="0.2">
      <c r="A454" s="72" t="s">
        <v>2119</v>
      </c>
      <c r="B454" s="74">
        <v>37960</v>
      </c>
      <c r="C454" s="71">
        <v>477</v>
      </c>
      <c r="D454" s="64" t="s">
        <v>1365</v>
      </c>
      <c r="E454" s="27">
        <v>-12.5</v>
      </c>
      <c r="F454" s="62" t="s">
        <v>1610</v>
      </c>
      <c r="G454" s="62" t="s">
        <v>1587</v>
      </c>
      <c r="H454" s="62" t="s">
        <v>1597</v>
      </c>
    </row>
    <row r="455" spans="1:8" x14ac:dyDescent="0.2">
      <c r="A455" s="72" t="s">
        <v>2120</v>
      </c>
      <c r="B455" s="74">
        <v>37960</v>
      </c>
      <c r="C455" s="71">
        <v>204</v>
      </c>
      <c r="D455" s="64" t="s">
        <v>1365</v>
      </c>
      <c r="E455" s="27">
        <v>78.3</v>
      </c>
      <c r="F455" s="62" t="s">
        <v>1594</v>
      </c>
      <c r="G455" s="62" t="s">
        <v>1587</v>
      </c>
      <c r="H455" s="62" t="s">
        <v>1538</v>
      </c>
    </row>
    <row r="456" spans="1:8" x14ac:dyDescent="0.2">
      <c r="A456" s="72" t="s">
        <v>2121</v>
      </c>
      <c r="B456" s="74">
        <v>37964</v>
      </c>
      <c r="C456" s="71">
        <v>42</v>
      </c>
      <c r="D456" s="64" t="s">
        <v>1365</v>
      </c>
      <c r="E456" s="27">
        <v>195</v>
      </c>
      <c r="F456" s="62" t="s">
        <v>1591</v>
      </c>
      <c r="G456" s="62" t="s">
        <v>1587</v>
      </c>
      <c r="H456" s="62" t="s">
        <v>1528</v>
      </c>
    </row>
    <row r="457" spans="1:8" x14ac:dyDescent="0.2">
      <c r="A457" s="72" t="s">
        <v>2122</v>
      </c>
      <c r="B457" s="74">
        <v>37964</v>
      </c>
      <c r="C457" s="71">
        <v>42</v>
      </c>
      <c r="D457" s="64" t="s">
        <v>2123</v>
      </c>
      <c r="E457" s="72">
        <v>165</v>
      </c>
      <c r="F457" s="62" t="s">
        <v>1591</v>
      </c>
      <c r="G457" s="62" t="s">
        <v>1587</v>
      </c>
      <c r="H457" s="62" t="s">
        <v>1528</v>
      </c>
    </row>
    <row r="458" spans="1:8" x14ac:dyDescent="0.2">
      <c r="A458" s="72" t="s">
        <v>2124</v>
      </c>
      <c r="B458" s="74">
        <v>37967</v>
      </c>
      <c r="C458" s="71">
        <v>176</v>
      </c>
      <c r="D458" s="64" t="s">
        <v>2123</v>
      </c>
      <c r="E458" s="72">
        <v>177.4</v>
      </c>
      <c r="F458" s="62" t="s">
        <v>1599</v>
      </c>
      <c r="G458" s="62" t="s">
        <v>1587</v>
      </c>
      <c r="H458" s="62" t="s">
        <v>1528</v>
      </c>
    </row>
    <row r="459" spans="1:8" x14ac:dyDescent="0.2">
      <c r="A459" s="72" t="s">
        <v>2125</v>
      </c>
      <c r="B459" s="74">
        <v>37967</v>
      </c>
      <c r="C459" s="71">
        <v>176</v>
      </c>
      <c r="D459" s="64" t="s">
        <v>1425</v>
      </c>
      <c r="E459" s="72">
        <v>97250</v>
      </c>
      <c r="F459" s="62" t="s">
        <v>1599</v>
      </c>
      <c r="G459" s="62" t="s">
        <v>1587</v>
      </c>
      <c r="H459" s="62" t="s">
        <v>1528</v>
      </c>
    </row>
    <row r="460" spans="1:8" x14ac:dyDescent="0.2">
      <c r="A460" s="72" t="s">
        <v>2126</v>
      </c>
      <c r="B460" s="74">
        <v>37967</v>
      </c>
      <c r="C460" s="71">
        <v>432</v>
      </c>
      <c r="D460" s="64" t="s">
        <v>1425</v>
      </c>
      <c r="E460" s="72">
        <v>75</v>
      </c>
      <c r="F460" s="62" t="s">
        <v>1591</v>
      </c>
      <c r="G460" s="62" t="s">
        <v>1588</v>
      </c>
      <c r="H460" s="62" t="s">
        <v>2127</v>
      </c>
    </row>
    <row r="461" spans="1:8" x14ac:dyDescent="0.2">
      <c r="A461" s="72" t="s">
        <v>2128</v>
      </c>
      <c r="B461" s="74">
        <v>37970</v>
      </c>
      <c r="C461" s="71">
        <v>439</v>
      </c>
      <c r="D461" s="64" t="s">
        <v>1425</v>
      </c>
      <c r="E461" s="27">
        <v>77.680000000000007</v>
      </c>
      <c r="F461" s="62" t="s">
        <v>1591</v>
      </c>
      <c r="G461" s="62" t="s">
        <v>1588</v>
      </c>
      <c r="H461" s="62" t="s">
        <v>1607</v>
      </c>
    </row>
    <row r="462" spans="1:8" x14ac:dyDescent="0.2">
      <c r="A462" s="72" t="s">
        <v>2129</v>
      </c>
      <c r="B462" s="74">
        <v>37970</v>
      </c>
      <c r="C462" s="71">
        <v>190</v>
      </c>
      <c r="D462" s="64" t="s">
        <v>1380</v>
      </c>
      <c r="E462" s="72">
        <v>744</v>
      </c>
      <c r="F462" s="62" t="s">
        <v>1599</v>
      </c>
      <c r="G462" s="62" t="s">
        <v>1587</v>
      </c>
      <c r="H462" s="62" t="s">
        <v>1528</v>
      </c>
    </row>
    <row r="463" spans="1:8" x14ac:dyDescent="0.2">
      <c r="A463" s="72" t="s">
        <v>2130</v>
      </c>
      <c r="B463" s="74">
        <v>37970</v>
      </c>
      <c r="C463" s="71">
        <v>190</v>
      </c>
      <c r="D463" s="64" t="s">
        <v>1380</v>
      </c>
      <c r="E463" s="72">
        <v>598</v>
      </c>
      <c r="F463" s="62" t="s">
        <v>1594</v>
      </c>
      <c r="G463" s="62" t="s">
        <v>1587</v>
      </c>
      <c r="H463" s="62" t="s">
        <v>1528</v>
      </c>
    </row>
    <row r="464" spans="1:8" x14ac:dyDescent="0.2">
      <c r="A464" s="72" t="s">
        <v>2131</v>
      </c>
      <c r="B464" s="74">
        <v>37972</v>
      </c>
      <c r="C464" s="71">
        <v>563</v>
      </c>
      <c r="D464" s="64" t="s">
        <v>1380</v>
      </c>
      <c r="E464" s="72">
        <v>620</v>
      </c>
      <c r="F464" s="62" t="s">
        <v>1963</v>
      </c>
      <c r="G464" s="62" t="s">
        <v>1587</v>
      </c>
      <c r="H464" s="62" t="s">
        <v>1564</v>
      </c>
    </row>
    <row r="465" spans="1:8" x14ac:dyDescent="0.2">
      <c r="A465" s="72" t="s">
        <v>2132</v>
      </c>
      <c r="B465" s="74">
        <v>37977</v>
      </c>
      <c r="C465" s="71">
        <v>432</v>
      </c>
      <c r="D465" s="64" t="s">
        <v>1380</v>
      </c>
      <c r="E465" s="72">
        <v>156</v>
      </c>
      <c r="F465" s="62" t="s">
        <v>1591</v>
      </c>
      <c r="G465" s="62" t="s">
        <v>1588</v>
      </c>
      <c r="H465" s="62" t="s">
        <v>2127</v>
      </c>
    </row>
    <row r="466" spans="1:8" x14ac:dyDescent="0.2">
      <c r="A466" s="72" t="s">
        <v>2133</v>
      </c>
      <c r="B466" s="74">
        <v>37978</v>
      </c>
      <c r="C466" s="71">
        <v>355</v>
      </c>
      <c r="D466" s="64" t="s">
        <v>1380</v>
      </c>
      <c r="E466" s="72">
        <v>325.5</v>
      </c>
      <c r="F466" s="62" t="s">
        <v>1594</v>
      </c>
      <c r="G466" s="62" t="s">
        <v>1587</v>
      </c>
      <c r="H466" s="62" t="s">
        <v>1541</v>
      </c>
    </row>
    <row r="467" spans="1:8" x14ac:dyDescent="0.2">
      <c r="A467" s="72" t="s">
        <v>2134</v>
      </c>
      <c r="B467" s="74">
        <v>37978</v>
      </c>
      <c r="C467" s="71">
        <v>373</v>
      </c>
      <c r="D467" s="64" t="s">
        <v>1380</v>
      </c>
      <c r="E467" s="27">
        <v>325.5</v>
      </c>
      <c r="F467" s="62" t="s">
        <v>1599</v>
      </c>
      <c r="G467" s="62" t="s">
        <v>1587</v>
      </c>
      <c r="H467" s="62" t="s">
        <v>1528</v>
      </c>
    </row>
    <row r="468" spans="1:8" x14ac:dyDescent="0.2">
      <c r="A468" s="72" t="s">
        <v>2135</v>
      </c>
      <c r="B468" s="74">
        <v>37978</v>
      </c>
      <c r="C468" s="71">
        <v>4</v>
      </c>
      <c r="D468" s="64" t="s">
        <v>1380</v>
      </c>
      <c r="E468" s="27">
        <v>-325.5</v>
      </c>
      <c r="F468" s="62" t="s">
        <v>1591</v>
      </c>
      <c r="G468" s="62" t="s">
        <v>1587</v>
      </c>
      <c r="H468" s="62" t="s">
        <v>1538</v>
      </c>
    </row>
    <row r="469" spans="1:8" x14ac:dyDescent="0.2">
      <c r="A469" s="72" t="s">
        <v>2136</v>
      </c>
      <c r="B469" s="74">
        <v>37978</v>
      </c>
      <c r="C469" s="71">
        <v>412</v>
      </c>
      <c r="D469" s="64" t="s">
        <v>1380</v>
      </c>
      <c r="E469" s="27">
        <v>651</v>
      </c>
      <c r="F469" s="62" t="s">
        <v>1599</v>
      </c>
      <c r="G469" s="62" t="s">
        <v>1587</v>
      </c>
      <c r="H469" s="62" t="s">
        <v>1528</v>
      </c>
    </row>
    <row r="470" spans="1:8" x14ac:dyDescent="0.2">
      <c r="A470" s="72" t="s">
        <v>2137</v>
      </c>
      <c r="B470" s="74">
        <v>37978</v>
      </c>
      <c r="C470" s="71">
        <v>408</v>
      </c>
      <c r="D470" s="64" t="s">
        <v>2138</v>
      </c>
      <c r="E470" s="72">
        <v>294.60000000000002</v>
      </c>
      <c r="F470" s="62" t="s">
        <v>1591</v>
      </c>
      <c r="G470" s="62" t="s">
        <v>1587</v>
      </c>
      <c r="H470" s="62" t="s">
        <v>1528</v>
      </c>
    </row>
    <row r="471" spans="1:8" x14ac:dyDescent="0.2">
      <c r="A471" s="72" t="s">
        <v>2139</v>
      </c>
      <c r="B471" s="74">
        <v>37978</v>
      </c>
      <c r="C471" s="71">
        <v>562</v>
      </c>
      <c r="D471" s="64" t="s">
        <v>2140</v>
      </c>
      <c r="E471" s="72">
        <v>943.89</v>
      </c>
      <c r="F471" s="62" t="s">
        <v>1599</v>
      </c>
      <c r="G471" s="62" t="s">
        <v>1587</v>
      </c>
      <c r="H471" s="62" t="s">
        <v>1528</v>
      </c>
    </row>
    <row r="472" spans="1:8" x14ac:dyDescent="0.2">
      <c r="A472" s="72" t="s">
        <v>2141</v>
      </c>
      <c r="B472" s="74">
        <v>37984</v>
      </c>
      <c r="C472" s="71">
        <v>314</v>
      </c>
      <c r="D472" s="64" t="s">
        <v>2140</v>
      </c>
      <c r="E472" s="72">
        <v>159.4</v>
      </c>
      <c r="F472" s="62" t="s">
        <v>1594</v>
      </c>
      <c r="G472" s="62" t="s">
        <v>1587</v>
      </c>
      <c r="H472" s="62" t="s">
        <v>1597</v>
      </c>
    </row>
    <row r="473" spans="1:8" x14ac:dyDescent="0.2">
      <c r="A473" s="72" t="s">
        <v>2142</v>
      </c>
      <c r="B473" s="74">
        <v>37984</v>
      </c>
      <c r="C473" s="71">
        <v>211</v>
      </c>
      <c r="D473" s="64" t="s">
        <v>2140</v>
      </c>
      <c r="E473" s="72">
        <v>123.49</v>
      </c>
      <c r="F473" s="62" t="s">
        <v>1594</v>
      </c>
      <c r="G473" s="62" t="s">
        <v>1587</v>
      </c>
      <c r="H473" s="62" t="s">
        <v>1597</v>
      </c>
    </row>
    <row r="474" spans="1:8" x14ac:dyDescent="0.2">
      <c r="A474" s="72" t="s">
        <v>2143</v>
      </c>
      <c r="B474" s="74">
        <v>37984</v>
      </c>
      <c r="C474" s="71">
        <v>346</v>
      </c>
      <c r="D474" s="64" t="s">
        <v>1153</v>
      </c>
      <c r="E474" s="72">
        <v>578.16999999999996</v>
      </c>
      <c r="F474" s="62" t="s">
        <v>1594</v>
      </c>
      <c r="G474" s="62" t="s">
        <v>1587</v>
      </c>
      <c r="H474" s="62" t="s">
        <v>1597</v>
      </c>
    </row>
    <row r="475" spans="1:8" x14ac:dyDescent="0.2">
      <c r="A475" s="72" t="s">
        <v>2144</v>
      </c>
      <c r="B475" s="74">
        <v>37984</v>
      </c>
      <c r="C475" s="71">
        <v>564</v>
      </c>
      <c r="D475" s="64" t="s">
        <v>1153</v>
      </c>
      <c r="E475" s="72">
        <v>711.37</v>
      </c>
      <c r="F475" s="62" t="s">
        <v>1594</v>
      </c>
      <c r="G475" s="62" t="s">
        <v>1587</v>
      </c>
      <c r="H475" s="62" t="s">
        <v>1554</v>
      </c>
    </row>
    <row r="476" spans="1:8" x14ac:dyDescent="0.2">
      <c r="A476" s="72" t="s">
        <v>2145</v>
      </c>
      <c r="B476" s="74">
        <v>37984</v>
      </c>
      <c r="C476" s="71">
        <v>78</v>
      </c>
      <c r="D476" s="64" t="s">
        <v>1153</v>
      </c>
      <c r="E476" s="72">
        <v>743.82</v>
      </c>
      <c r="F476" s="62" t="s">
        <v>1594</v>
      </c>
      <c r="G476" s="62" t="s">
        <v>1587</v>
      </c>
      <c r="H476" s="62" t="s">
        <v>1597</v>
      </c>
    </row>
    <row r="477" spans="1:8" x14ac:dyDescent="0.2">
      <c r="A477" s="72" t="s">
        <v>2146</v>
      </c>
      <c r="B477" s="74">
        <v>37984</v>
      </c>
      <c r="C477" s="71">
        <v>226</v>
      </c>
      <c r="D477" s="64" t="s">
        <v>1153</v>
      </c>
      <c r="E477" s="72">
        <v>970.57</v>
      </c>
      <c r="F477" s="62" t="s">
        <v>1594</v>
      </c>
      <c r="G477" s="62" t="s">
        <v>1587</v>
      </c>
      <c r="H477" s="62" t="s">
        <v>1597</v>
      </c>
    </row>
    <row r="478" spans="1:8" x14ac:dyDescent="0.2">
      <c r="A478" s="72" t="s">
        <v>2147</v>
      </c>
      <c r="B478" s="74">
        <v>37984</v>
      </c>
      <c r="C478" s="71">
        <v>556</v>
      </c>
      <c r="D478" s="64" t="s">
        <v>1153</v>
      </c>
      <c r="E478" s="27">
        <v>266.33</v>
      </c>
      <c r="F478" s="62" t="s">
        <v>1594</v>
      </c>
      <c r="G478" s="62" t="s">
        <v>1587</v>
      </c>
      <c r="H478" s="62" t="s">
        <v>1554</v>
      </c>
    </row>
    <row r="479" spans="1:8" x14ac:dyDescent="0.2">
      <c r="A479" s="72" t="s">
        <v>2148</v>
      </c>
      <c r="B479" s="74">
        <v>37985</v>
      </c>
      <c r="C479" s="71">
        <v>11</v>
      </c>
      <c r="D479" s="64" t="s">
        <v>1153</v>
      </c>
      <c r="E479" s="27">
        <v>695.1</v>
      </c>
      <c r="F479" s="62" t="s">
        <v>1594</v>
      </c>
      <c r="G479" s="62" t="s">
        <v>1587</v>
      </c>
      <c r="H479" s="62" t="s">
        <v>1538</v>
      </c>
    </row>
    <row r="480" spans="1:8" x14ac:dyDescent="0.2">
      <c r="A480" s="72">
        <v>17</v>
      </c>
      <c r="B480" s="74">
        <v>37986</v>
      </c>
      <c r="C480" s="71">
        <v>234</v>
      </c>
      <c r="D480" s="64" t="s">
        <v>1153</v>
      </c>
      <c r="E480" s="27">
        <v>685.3</v>
      </c>
      <c r="F480" s="62" t="s">
        <v>1594</v>
      </c>
      <c r="G480" s="62" t="s">
        <v>1587</v>
      </c>
      <c r="H480" s="62" t="s">
        <v>1597</v>
      </c>
    </row>
    <row r="481" spans="1:8" x14ac:dyDescent="0.2">
      <c r="A481" s="72">
        <v>18</v>
      </c>
      <c r="B481" s="74">
        <v>37986</v>
      </c>
      <c r="C481" s="71">
        <v>539</v>
      </c>
      <c r="D481" s="64" t="s">
        <v>1153</v>
      </c>
      <c r="E481" s="27">
        <v>410.7</v>
      </c>
      <c r="F481" s="62" t="s">
        <v>1610</v>
      </c>
      <c r="G481" s="62" t="s">
        <v>1587</v>
      </c>
      <c r="H481" s="62" t="s">
        <v>1538</v>
      </c>
    </row>
    <row r="482" spans="1:8" x14ac:dyDescent="0.2">
      <c r="A482" s="72">
        <v>19</v>
      </c>
      <c r="B482" s="74">
        <v>37986</v>
      </c>
      <c r="C482" s="71">
        <v>4</v>
      </c>
      <c r="D482" s="64" t="s">
        <v>1322</v>
      </c>
      <c r="E482" s="72">
        <v>21800</v>
      </c>
      <c r="F482" s="62" t="s">
        <v>1591</v>
      </c>
      <c r="G482" s="62" t="s">
        <v>1587</v>
      </c>
      <c r="H482" s="62" t="s">
        <v>1538</v>
      </c>
    </row>
    <row r="483" spans="1:8" x14ac:dyDescent="0.2">
      <c r="A483" s="72">
        <v>20</v>
      </c>
      <c r="B483" s="74">
        <v>37986</v>
      </c>
      <c r="C483" s="71">
        <v>4</v>
      </c>
      <c r="D483" s="64" t="s">
        <v>1322</v>
      </c>
      <c r="E483" s="27">
        <v>500</v>
      </c>
      <c r="F483" s="62" t="s">
        <v>1591</v>
      </c>
      <c r="G483" s="62" t="s">
        <v>1587</v>
      </c>
      <c r="H483" s="62" t="s">
        <v>1538</v>
      </c>
    </row>
    <row r="484" spans="1:8" x14ac:dyDescent="0.2">
      <c r="A484" s="72">
        <v>21</v>
      </c>
      <c r="B484" s="74">
        <v>37986</v>
      </c>
      <c r="C484" s="71">
        <v>243</v>
      </c>
      <c r="D484" s="64" t="s">
        <v>2149</v>
      </c>
      <c r="E484" s="72">
        <v>106</v>
      </c>
      <c r="F484" s="62" t="s">
        <v>1591</v>
      </c>
      <c r="G484" s="62" t="s">
        <v>1587</v>
      </c>
      <c r="H484" s="62" t="s">
        <v>1535</v>
      </c>
    </row>
    <row r="485" spans="1:8" x14ac:dyDescent="0.2">
      <c r="A485" s="72" t="s">
        <v>2150</v>
      </c>
      <c r="B485" s="74">
        <v>37986</v>
      </c>
      <c r="C485" s="71">
        <v>414</v>
      </c>
      <c r="D485" s="64" t="s">
        <v>2151</v>
      </c>
      <c r="E485" s="72">
        <v>624.62</v>
      </c>
      <c r="F485" s="62" t="s">
        <v>1612</v>
      </c>
      <c r="G485" s="62" t="s">
        <v>1588</v>
      </c>
      <c r="H485" s="62" t="s">
        <v>1607</v>
      </c>
    </row>
    <row r="486" spans="1:8" x14ac:dyDescent="0.2">
      <c r="A486" s="72" t="s">
        <v>2152</v>
      </c>
      <c r="B486" s="74">
        <v>37986</v>
      </c>
      <c r="C486" s="71">
        <v>566</v>
      </c>
      <c r="D486" s="64" t="s">
        <v>2151</v>
      </c>
      <c r="E486" s="72">
        <v>224</v>
      </c>
      <c r="F486" s="62" t="s">
        <v>1594</v>
      </c>
      <c r="G486" s="62" t="s">
        <v>1587</v>
      </c>
      <c r="H486" s="62" t="s">
        <v>1528</v>
      </c>
    </row>
    <row r="487" spans="1:8" x14ac:dyDescent="0.2">
      <c r="A487" s="72" t="s">
        <v>2153</v>
      </c>
      <c r="B487" s="74">
        <v>37986</v>
      </c>
      <c r="C487" s="71">
        <v>56</v>
      </c>
      <c r="D487" s="64" t="s">
        <v>2151</v>
      </c>
      <c r="E487" s="72">
        <v>234.24</v>
      </c>
      <c r="F487" s="62" t="s">
        <v>1594</v>
      </c>
      <c r="G487" s="62" t="s">
        <v>1587</v>
      </c>
      <c r="H487" s="62" t="s">
        <v>1541</v>
      </c>
    </row>
    <row r="488" spans="1:8" x14ac:dyDescent="0.2">
      <c r="A488" s="72" t="s">
        <v>2154</v>
      </c>
      <c r="B488" s="74">
        <v>37986</v>
      </c>
      <c r="C488" s="71">
        <v>169</v>
      </c>
      <c r="D488" s="64" t="s">
        <v>2151</v>
      </c>
      <c r="E488" s="72">
        <v>320.07</v>
      </c>
      <c r="F488" s="62" t="s">
        <v>1591</v>
      </c>
      <c r="G488" s="62" t="s">
        <v>1587</v>
      </c>
      <c r="H488" s="62" t="s">
        <v>1538</v>
      </c>
    </row>
    <row r="489" spans="1:8" x14ac:dyDescent="0.2">
      <c r="A489" s="72" t="s">
        <v>2155</v>
      </c>
      <c r="B489" s="74">
        <v>37986</v>
      </c>
      <c r="C489" s="71">
        <v>565</v>
      </c>
      <c r="D489" s="64" t="s">
        <v>2151</v>
      </c>
      <c r="E489" s="72">
        <v>248.37</v>
      </c>
      <c r="F489" s="62" t="s">
        <v>1610</v>
      </c>
      <c r="G489" s="62" t="s">
        <v>1587</v>
      </c>
      <c r="H489" s="62" t="s">
        <v>1544</v>
      </c>
    </row>
    <row r="490" spans="1:8" x14ac:dyDescent="0.2">
      <c r="A490" s="72" t="s">
        <v>2156</v>
      </c>
      <c r="B490" s="74">
        <v>37986</v>
      </c>
      <c r="C490" s="71">
        <v>295</v>
      </c>
      <c r="D490" s="64" t="s">
        <v>2157</v>
      </c>
      <c r="E490" s="72">
        <v>3136</v>
      </c>
      <c r="F490" s="62" t="s">
        <v>1594</v>
      </c>
      <c r="G490" s="62" t="s">
        <v>1587</v>
      </c>
      <c r="H490" s="62" t="s">
        <v>1597</v>
      </c>
    </row>
    <row r="491" spans="1:8" x14ac:dyDescent="0.2">
      <c r="A491" s="72" t="s">
        <v>2158</v>
      </c>
      <c r="B491" s="74">
        <v>37986</v>
      </c>
      <c r="C491" s="71">
        <v>146</v>
      </c>
      <c r="D491" s="64" t="s">
        <v>2157</v>
      </c>
      <c r="E491" s="72">
        <v>4921</v>
      </c>
      <c r="F491" s="62" t="s">
        <v>1594</v>
      </c>
      <c r="G491" s="62" t="s">
        <v>1587</v>
      </c>
      <c r="H491" s="62" t="s">
        <v>1597</v>
      </c>
    </row>
    <row r="492" spans="1:8" x14ac:dyDescent="0.2">
      <c r="A492" s="72" t="s">
        <v>2159</v>
      </c>
      <c r="B492" s="74">
        <v>37986</v>
      </c>
      <c r="C492" s="71">
        <v>146</v>
      </c>
      <c r="D492" s="64" t="s">
        <v>2157</v>
      </c>
      <c r="E492" s="72">
        <v>4317</v>
      </c>
      <c r="F492" s="62" t="s">
        <v>1594</v>
      </c>
      <c r="G492" s="62" t="s">
        <v>1587</v>
      </c>
      <c r="H492" s="62" t="s">
        <v>1597</v>
      </c>
    </row>
    <row r="493" spans="1:8" x14ac:dyDescent="0.2">
      <c r="A493" s="72" t="s">
        <v>2160</v>
      </c>
      <c r="B493" s="74">
        <v>37986</v>
      </c>
      <c r="C493" s="71">
        <v>144</v>
      </c>
      <c r="D493" s="64" t="s">
        <v>2157</v>
      </c>
      <c r="E493" s="72">
        <v>3406</v>
      </c>
      <c r="F493" s="62" t="s">
        <v>1594</v>
      </c>
      <c r="G493" s="62" t="s">
        <v>1587</v>
      </c>
      <c r="H493" s="62" t="s">
        <v>1538</v>
      </c>
    </row>
    <row r="494" spans="1:8" x14ac:dyDescent="0.2">
      <c r="A494" s="72" t="s">
        <v>2161</v>
      </c>
      <c r="B494" s="74">
        <v>37986</v>
      </c>
      <c r="C494" s="71">
        <v>144</v>
      </c>
      <c r="D494" s="64" t="s">
        <v>2157</v>
      </c>
      <c r="E494" s="72">
        <v>583.44000000000005</v>
      </c>
      <c r="F494" s="62" t="s">
        <v>1594</v>
      </c>
      <c r="G494" s="62" t="s">
        <v>1587</v>
      </c>
      <c r="H494" s="62" t="s">
        <v>1538</v>
      </c>
    </row>
    <row r="495" spans="1:8" x14ac:dyDescent="0.2">
      <c r="A495" s="72" t="s">
        <v>2162</v>
      </c>
      <c r="B495" s="74">
        <v>37986</v>
      </c>
      <c r="C495" s="71">
        <v>144</v>
      </c>
      <c r="D495" s="64" t="s">
        <v>2163</v>
      </c>
      <c r="E495" s="72">
        <v>850</v>
      </c>
      <c r="F495" s="62" t="s">
        <v>1594</v>
      </c>
      <c r="G495" s="62" t="s">
        <v>1587</v>
      </c>
      <c r="H495" s="62" t="s">
        <v>1538</v>
      </c>
    </row>
    <row r="496" spans="1:8" x14ac:dyDescent="0.2">
      <c r="A496" s="72" t="s">
        <v>2164</v>
      </c>
      <c r="B496" s="74">
        <v>37986</v>
      </c>
      <c r="C496" s="71">
        <v>144</v>
      </c>
      <c r="D496" s="64" t="s">
        <v>2163</v>
      </c>
      <c r="E496" s="72">
        <v>425</v>
      </c>
      <c r="F496" s="62" t="s">
        <v>1594</v>
      </c>
      <c r="G496" s="62" t="s">
        <v>1587</v>
      </c>
      <c r="H496" s="62" t="s">
        <v>1538</v>
      </c>
    </row>
    <row r="497" spans="1:8" x14ac:dyDescent="0.2">
      <c r="A497" s="72" t="s">
        <v>2165</v>
      </c>
      <c r="B497" s="74">
        <v>37986</v>
      </c>
      <c r="C497" s="71">
        <v>172</v>
      </c>
      <c r="D497" s="64" t="s">
        <v>2163</v>
      </c>
      <c r="E497" s="72">
        <v>350</v>
      </c>
      <c r="F497" s="62" t="s">
        <v>1594</v>
      </c>
      <c r="G497" s="62" t="s">
        <v>1587</v>
      </c>
      <c r="H497" s="62" t="s">
        <v>1538</v>
      </c>
    </row>
    <row r="498" spans="1:8" x14ac:dyDescent="0.2">
      <c r="A498" s="72" t="s">
        <v>2166</v>
      </c>
      <c r="B498" s="74">
        <v>37986</v>
      </c>
      <c r="C498" s="71">
        <v>172</v>
      </c>
      <c r="D498" s="64" t="s">
        <v>2167</v>
      </c>
      <c r="E498" s="72">
        <v>70730</v>
      </c>
      <c r="F498" s="62" t="s">
        <v>1594</v>
      </c>
      <c r="G498" s="62" t="s">
        <v>1587</v>
      </c>
      <c r="H498" s="62" t="s">
        <v>1538</v>
      </c>
    </row>
    <row r="499" spans="1:8" x14ac:dyDescent="0.2">
      <c r="A499" s="72" t="s">
        <v>2168</v>
      </c>
      <c r="B499" s="74">
        <v>37986</v>
      </c>
      <c r="C499" s="71">
        <v>560</v>
      </c>
      <c r="D499" s="64" t="s">
        <v>2167</v>
      </c>
      <c r="E499" s="72">
        <v>550</v>
      </c>
      <c r="F499" s="62" t="s">
        <v>1963</v>
      </c>
      <c r="G499" s="62" t="s">
        <v>1587</v>
      </c>
      <c r="H499" s="62" t="s">
        <v>1528</v>
      </c>
    </row>
    <row r="500" spans="1:8" x14ac:dyDescent="0.2">
      <c r="A500" s="72" t="s">
        <v>2169</v>
      </c>
      <c r="B500" s="74">
        <v>37986</v>
      </c>
      <c r="C500" s="71">
        <v>560</v>
      </c>
      <c r="D500" s="64" t="s">
        <v>2170</v>
      </c>
      <c r="E500" s="72">
        <v>1696.45</v>
      </c>
      <c r="F500" s="62" t="s">
        <v>1963</v>
      </c>
      <c r="G500" s="62" t="s">
        <v>1587</v>
      </c>
      <c r="H500" s="62" t="s">
        <v>1528</v>
      </c>
    </row>
    <row r="501" spans="1:8" x14ac:dyDescent="0.2">
      <c r="A501" s="72" t="s">
        <v>2171</v>
      </c>
      <c r="B501" s="74">
        <v>37986</v>
      </c>
      <c r="C501" s="71">
        <v>560</v>
      </c>
      <c r="D501" s="64" t="s">
        <v>2172</v>
      </c>
      <c r="E501" s="72">
        <v>594.03</v>
      </c>
      <c r="F501" s="62" t="s">
        <v>1963</v>
      </c>
      <c r="G501" s="62" t="s">
        <v>1587</v>
      </c>
      <c r="H501" s="62" t="s">
        <v>1528</v>
      </c>
    </row>
    <row r="502" spans="1:8" x14ac:dyDescent="0.2">
      <c r="A502" s="72" t="s">
        <v>2173</v>
      </c>
      <c r="B502" s="74">
        <v>37986</v>
      </c>
      <c r="C502" s="71">
        <v>4</v>
      </c>
      <c r="D502" s="64" t="s">
        <v>77</v>
      </c>
      <c r="E502" s="72">
        <v>31356</v>
      </c>
      <c r="F502" s="62" t="s">
        <v>1591</v>
      </c>
      <c r="G502" s="62" t="s">
        <v>1587</v>
      </c>
      <c r="H502" s="62" t="s">
        <v>1538</v>
      </c>
    </row>
    <row r="503" spans="1:8" x14ac:dyDescent="0.2">
      <c r="A503" s="72" t="s">
        <v>2174</v>
      </c>
      <c r="B503" s="74">
        <v>37986</v>
      </c>
      <c r="C503" s="71">
        <v>4</v>
      </c>
      <c r="D503" s="64" t="s">
        <v>77</v>
      </c>
      <c r="E503" s="72">
        <v>-2120</v>
      </c>
      <c r="F503" s="62" t="s">
        <v>1591</v>
      </c>
      <c r="G503" s="62" t="s">
        <v>1587</v>
      </c>
      <c r="H503" s="62" t="s">
        <v>1538</v>
      </c>
    </row>
    <row r="504" spans="1:8" x14ac:dyDescent="0.2">
      <c r="A504" s="72" t="s">
        <v>2175</v>
      </c>
      <c r="B504" s="74">
        <v>37986</v>
      </c>
      <c r="C504" s="71">
        <v>146</v>
      </c>
      <c r="D504" s="64" t="s">
        <v>77</v>
      </c>
      <c r="E504" s="72">
        <v>12880</v>
      </c>
      <c r="F504" s="62" t="s">
        <v>1594</v>
      </c>
      <c r="G504" s="62" t="s">
        <v>1587</v>
      </c>
      <c r="H504" s="62" t="s">
        <v>1597</v>
      </c>
    </row>
    <row r="505" spans="1:8" x14ac:dyDescent="0.2">
      <c r="A505" s="72" t="s">
        <v>2176</v>
      </c>
      <c r="B505" s="74">
        <v>37986</v>
      </c>
      <c r="C505" s="71">
        <v>289</v>
      </c>
      <c r="D505" s="64" t="s">
        <v>77</v>
      </c>
      <c r="E505" s="72">
        <v>8900</v>
      </c>
      <c r="F505" s="62" t="s">
        <v>1599</v>
      </c>
      <c r="G505" s="62" t="s">
        <v>1587</v>
      </c>
      <c r="H505" s="62" t="s">
        <v>1528</v>
      </c>
    </row>
    <row r="506" spans="1:8" x14ac:dyDescent="0.2">
      <c r="A506" s="72" t="s">
        <v>2177</v>
      </c>
      <c r="B506" s="74">
        <v>37986</v>
      </c>
      <c r="C506" s="71">
        <v>289</v>
      </c>
      <c r="D506" s="64" t="s">
        <v>77</v>
      </c>
      <c r="E506" s="72">
        <v>22490</v>
      </c>
      <c r="F506" s="62" t="s">
        <v>1599</v>
      </c>
      <c r="G506" s="62" t="s">
        <v>1587</v>
      </c>
      <c r="H506" s="62" t="s">
        <v>1528</v>
      </c>
    </row>
    <row r="507" spans="1:8" x14ac:dyDescent="0.2">
      <c r="A507" s="72" t="s">
        <v>2178</v>
      </c>
      <c r="B507" s="74">
        <v>37986</v>
      </c>
      <c r="C507" s="71">
        <v>289</v>
      </c>
      <c r="D507" s="64" t="s">
        <v>77</v>
      </c>
      <c r="E507" s="72">
        <v>77535</v>
      </c>
      <c r="F507" s="62" t="s">
        <v>1599</v>
      </c>
      <c r="G507" s="62" t="s">
        <v>1587</v>
      </c>
      <c r="H507" s="62" t="s">
        <v>1528</v>
      </c>
    </row>
    <row r="508" spans="1:8" x14ac:dyDescent="0.2">
      <c r="A508" s="72" t="s">
        <v>2179</v>
      </c>
      <c r="B508" s="74">
        <v>37986</v>
      </c>
      <c r="C508" s="71">
        <v>289</v>
      </c>
      <c r="D508" s="64" t="s">
        <v>77</v>
      </c>
      <c r="E508" s="72">
        <v>33600</v>
      </c>
      <c r="F508" s="62" t="s">
        <v>1599</v>
      </c>
      <c r="G508" s="62" t="s">
        <v>1587</v>
      </c>
      <c r="H508" s="62" t="s">
        <v>1528</v>
      </c>
    </row>
    <row r="509" spans="1:8" x14ac:dyDescent="0.2">
      <c r="A509" s="72" t="s">
        <v>2180</v>
      </c>
      <c r="B509" s="74">
        <v>37986</v>
      </c>
      <c r="C509" s="71">
        <v>568</v>
      </c>
      <c r="D509" s="64" t="s">
        <v>77</v>
      </c>
      <c r="E509" s="72">
        <v>8550</v>
      </c>
      <c r="F509" s="62" t="s">
        <v>1610</v>
      </c>
      <c r="G509" s="62" t="s">
        <v>1587</v>
      </c>
      <c r="H509" s="62" t="s">
        <v>1557</v>
      </c>
    </row>
    <row r="510" spans="1:8" x14ac:dyDescent="0.2">
      <c r="A510" s="72" t="s">
        <v>2181</v>
      </c>
      <c r="B510" s="74">
        <v>37986</v>
      </c>
      <c r="C510" s="71">
        <v>243</v>
      </c>
      <c r="D510" s="64" t="s">
        <v>77</v>
      </c>
      <c r="E510" s="72">
        <v>14331</v>
      </c>
      <c r="F510" s="62" t="s">
        <v>1591</v>
      </c>
      <c r="G510" s="62" t="s">
        <v>1587</v>
      </c>
      <c r="H510" s="62" t="s">
        <v>1535</v>
      </c>
    </row>
    <row r="511" spans="1:8" x14ac:dyDescent="0.2">
      <c r="A511" s="72" t="s">
        <v>2182</v>
      </c>
      <c r="B511" s="74">
        <v>37986</v>
      </c>
      <c r="C511" s="71">
        <v>234</v>
      </c>
      <c r="D511" s="64" t="s">
        <v>77</v>
      </c>
      <c r="E511" s="72">
        <v>325</v>
      </c>
      <c r="F511" s="62" t="s">
        <v>1594</v>
      </c>
      <c r="G511" s="62" t="s">
        <v>1587</v>
      </c>
      <c r="H511" s="62" t="s">
        <v>1597</v>
      </c>
    </row>
    <row r="512" spans="1:8" x14ac:dyDescent="0.2">
      <c r="A512" s="72" t="s">
        <v>2183</v>
      </c>
      <c r="B512" s="74">
        <v>37986</v>
      </c>
      <c r="C512" s="71">
        <v>234</v>
      </c>
      <c r="D512" s="64" t="s">
        <v>77</v>
      </c>
      <c r="E512" s="72">
        <v>156073</v>
      </c>
      <c r="F512" s="62" t="s">
        <v>1594</v>
      </c>
      <c r="G512" s="62" t="s">
        <v>1587</v>
      </c>
      <c r="H512" s="62" t="s">
        <v>1597</v>
      </c>
    </row>
    <row r="513" spans="1:8" x14ac:dyDescent="0.2">
      <c r="A513" s="72" t="s">
        <v>2184</v>
      </c>
      <c r="B513" s="74">
        <v>37986</v>
      </c>
      <c r="C513" s="71">
        <v>234</v>
      </c>
      <c r="D513" s="64" t="s">
        <v>77</v>
      </c>
      <c r="E513" s="72">
        <v>59000</v>
      </c>
      <c r="F513" s="62" t="s">
        <v>1594</v>
      </c>
      <c r="G513" s="62" t="s">
        <v>1587</v>
      </c>
      <c r="H513" s="62" t="s">
        <v>1597</v>
      </c>
    </row>
    <row r="514" spans="1:8" x14ac:dyDescent="0.2">
      <c r="A514" s="72" t="s">
        <v>2185</v>
      </c>
      <c r="B514" s="74">
        <v>37986</v>
      </c>
      <c r="C514" s="71">
        <v>234</v>
      </c>
      <c r="D514" s="64" t="s">
        <v>77</v>
      </c>
      <c r="E514" s="72">
        <v>2260</v>
      </c>
      <c r="F514" s="62" t="s">
        <v>1594</v>
      </c>
      <c r="G514" s="62" t="s">
        <v>1587</v>
      </c>
      <c r="H514" s="62" t="s">
        <v>1597</v>
      </c>
    </row>
    <row r="515" spans="1:8" x14ac:dyDescent="0.2">
      <c r="A515" s="72" t="s">
        <v>2186</v>
      </c>
      <c r="B515" s="74">
        <v>37986</v>
      </c>
      <c r="C515" s="71">
        <v>234</v>
      </c>
      <c r="D515" s="64" t="s">
        <v>77</v>
      </c>
      <c r="E515" s="72">
        <v>32457.599999999999</v>
      </c>
      <c r="F515" s="62" t="s">
        <v>1594</v>
      </c>
      <c r="G515" s="62" t="s">
        <v>1587</v>
      </c>
      <c r="H515" s="62" t="s">
        <v>1597</v>
      </c>
    </row>
    <row r="516" spans="1:8" x14ac:dyDescent="0.2">
      <c r="A516" s="72" t="s">
        <v>2187</v>
      </c>
      <c r="B516" s="74">
        <v>37986</v>
      </c>
      <c r="C516" s="71">
        <v>234</v>
      </c>
      <c r="D516" s="64" t="s">
        <v>77</v>
      </c>
      <c r="E516" s="72">
        <v>9895</v>
      </c>
      <c r="F516" s="62" t="s">
        <v>1594</v>
      </c>
      <c r="G516" s="62" t="s">
        <v>1587</v>
      </c>
      <c r="H516" s="62" t="s">
        <v>1597</v>
      </c>
    </row>
    <row r="517" spans="1:8" x14ac:dyDescent="0.2">
      <c r="A517" s="72" t="s">
        <v>2188</v>
      </c>
      <c r="B517" s="74">
        <v>37986</v>
      </c>
      <c r="C517" s="71">
        <v>234</v>
      </c>
      <c r="D517" s="64" t="s">
        <v>77</v>
      </c>
      <c r="E517" s="72">
        <v>700</v>
      </c>
      <c r="F517" s="62" t="s">
        <v>1594</v>
      </c>
      <c r="G517" s="62" t="s">
        <v>1587</v>
      </c>
      <c r="H517" s="62" t="s">
        <v>1597</v>
      </c>
    </row>
    <row r="518" spans="1:8" x14ac:dyDescent="0.2">
      <c r="A518" s="72" t="s">
        <v>2189</v>
      </c>
      <c r="B518" s="74">
        <v>37986</v>
      </c>
      <c r="C518" s="71">
        <v>234</v>
      </c>
      <c r="D518" s="64" t="s">
        <v>77</v>
      </c>
      <c r="E518" s="72">
        <v>2034</v>
      </c>
      <c r="F518" s="62" t="s">
        <v>1594</v>
      </c>
      <c r="G518" s="62" t="s">
        <v>1587</v>
      </c>
      <c r="H518" s="62" t="s">
        <v>1597</v>
      </c>
    </row>
    <row r="519" spans="1:8" x14ac:dyDescent="0.2">
      <c r="A519" s="72" t="s">
        <v>2190</v>
      </c>
      <c r="B519" s="74">
        <v>37986</v>
      </c>
      <c r="C519" s="71">
        <v>234</v>
      </c>
      <c r="D519" s="64" t="s">
        <v>77</v>
      </c>
      <c r="E519" s="72">
        <v>19100</v>
      </c>
      <c r="F519" s="62" t="s">
        <v>1594</v>
      </c>
      <c r="G519" s="62" t="s">
        <v>1587</v>
      </c>
      <c r="H519" s="62" t="s">
        <v>1597</v>
      </c>
    </row>
    <row r="520" spans="1:8" x14ac:dyDescent="0.2">
      <c r="A520" s="72" t="s">
        <v>2191</v>
      </c>
      <c r="B520" s="74">
        <v>37986</v>
      </c>
      <c r="C520" s="71">
        <v>356</v>
      </c>
      <c r="D520" s="64" t="s">
        <v>77</v>
      </c>
      <c r="E520" s="72">
        <v>13965</v>
      </c>
      <c r="F520" s="62" t="s">
        <v>1594</v>
      </c>
      <c r="G520" s="62" t="s">
        <v>1587</v>
      </c>
      <c r="H520" s="62" t="s">
        <v>1538</v>
      </c>
    </row>
    <row r="521" spans="1:8" x14ac:dyDescent="0.2">
      <c r="A521" s="72" t="s">
        <v>2192</v>
      </c>
      <c r="B521" s="74">
        <v>37986</v>
      </c>
      <c r="C521" s="71">
        <v>289</v>
      </c>
      <c r="D521" s="64" t="s">
        <v>77</v>
      </c>
      <c r="E521" s="72">
        <v>914</v>
      </c>
      <c r="F521" s="62" t="s">
        <v>1599</v>
      </c>
      <c r="G521" s="62" t="s">
        <v>1587</v>
      </c>
      <c r="H521" s="62" t="s">
        <v>1528</v>
      </c>
    </row>
    <row r="522" spans="1:8" x14ac:dyDescent="0.2">
      <c r="A522" s="72" t="s">
        <v>2193</v>
      </c>
      <c r="B522" s="74">
        <v>37986</v>
      </c>
      <c r="C522" s="71">
        <v>289</v>
      </c>
      <c r="D522" s="64" t="s">
        <v>77</v>
      </c>
      <c r="E522" s="72">
        <v>11650</v>
      </c>
      <c r="F522" s="62" t="s">
        <v>1599</v>
      </c>
      <c r="G522" s="62" t="s">
        <v>1587</v>
      </c>
      <c r="H522" s="62" t="s">
        <v>1528</v>
      </c>
    </row>
    <row r="523" spans="1:8" x14ac:dyDescent="0.2">
      <c r="A523" s="72" t="s">
        <v>2194</v>
      </c>
      <c r="B523" s="74">
        <v>37986</v>
      </c>
      <c r="C523" s="71">
        <v>289</v>
      </c>
      <c r="D523" s="64" t="s">
        <v>77</v>
      </c>
      <c r="E523" s="72">
        <v>600</v>
      </c>
      <c r="F523" s="62" t="s">
        <v>1599</v>
      </c>
      <c r="G523" s="62" t="s">
        <v>1587</v>
      </c>
      <c r="H523" s="62" t="s">
        <v>1528</v>
      </c>
    </row>
    <row r="524" spans="1:8" x14ac:dyDescent="0.2">
      <c r="A524" s="72" t="s">
        <v>2195</v>
      </c>
      <c r="B524" s="74">
        <v>37986</v>
      </c>
      <c r="C524" s="71">
        <v>289</v>
      </c>
      <c r="D524" s="64" t="s">
        <v>77</v>
      </c>
      <c r="E524" s="72">
        <v>7380</v>
      </c>
      <c r="F524" s="62" t="s">
        <v>1599</v>
      </c>
      <c r="G524" s="62" t="s">
        <v>1587</v>
      </c>
      <c r="H524" s="62" t="s">
        <v>1528</v>
      </c>
    </row>
    <row r="525" spans="1:8" x14ac:dyDescent="0.2">
      <c r="A525" s="72" t="s">
        <v>2196</v>
      </c>
      <c r="B525" s="74">
        <v>37986</v>
      </c>
      <c r="C525" s="71">
        <v>163</v>
      </c>
      <c r="D525" s="64" t="s">
        <v>77</v>
      </c>
      <c r="E525" s="67">
        <v>7000</v>
      </c>
      <c r="F525" s="62" t="s">
        <v>1599</v>
      </c>
      <c r="G525" s="62" t="s">
        <v>1587</v>
      </c>
      <c r="H525" s="62" t="s">
        <v>1528</v>
      </c>
    </row>
    <row r="526" spans="1:8" x14ac:dyDescent="0.2">
      <c r="A526" s="72" t="s">
        <v>2197</v>
      </c>
      <c r="B526" s="74">
        <v>37986</v>
      </c>
      <c r="C526" s="71">
        <v>584</v>
      </c>
      <c r="D526" s="64" t="s">
        <v>77</v>
      </c>
      <c r="E526" s="27">
        <v>19800</v>
      </c>
      <c r="F526" s="62" t="s">
        <v>1591</v>
      </c>
      <c r="G526" s="62" t="s">
        <v>1587</v>
      </c>
      <c r="H526" s="62" t="s">
        <v>1554</v>
      </c>
    </row>
    <row r="527" spans="1:8" x14ac:dyDescent="0.2">
      <c r="A527" s="72" t="s">
        <v>1589</v>
      </c>
      <c r="B527" s="74">
        <v>37999</v>
      </c>
      <c r="C527" s="71">
        <v>56</v>
      </c>
      <c r="D527" s="64" t="s">
        <v>77</v>
      </c>
      <c r="E527" s="27">
        <v>45000</v>
      </c>
      <c r="F527" s="62" t="s">
        <v>1599</v>
      </c>
      <c r="G527" s="62" t="s">
        <v>1587</v>
      </c>
      <c r="H527" s="62" t="s">
        <v>1541</v>
      </c>
    </row>
    <row r="528" spans="1:8" x14ac:dyDescent="0.2">
      <c r="A528" s="72" t="s">
        <v>1592</v>
      </c>
      <c r="B528" s="74">
        <v>38000</v>
      </c>
      <c r="C528" s="71">
        <v>400</v>
      </c>
      <c r="D528" s="64" t="s">
        <v>77</v>
      </c>
      <c r="E528" s="27">
        <v>50343</v>
      </c>
      <c r="F528" s="62" t="s">
        <v>1591</v>
      </c>
      <c r="G528" s="62" t="s">
        <v>1587</v>
      </c>
      <c r="H528" s="62" t="s">
        <v>1535</v>
      </c>
    </row>
    <row r="529" spans="1:8" x14ac:dyDescent="0.2">
      <c r="A529" s="72" t="s">
        <v>1595</v>
      </c>
      <c r="B529" s="74">
        <v>38000</v>
      </c>
      <c r="C529" s="71">
        <v>569</v>
      </c>
      <c r="D529" s="64" t="s">
        <v>2198</v>
      </c>
      <c r="E529" s="72">
        <v>529</v>
      </c>
      <c r="F529" s="62" t="s">
        <v>1610</v>
      </c>
      <c r="G529" s="62" t="s">
        <v>1587</v>
      </c>
      <c r="H529" s="62" t="s">
        <v>1538</v>
      </c>
    </row>
    <row r="530" spans="1:8" x14ac:dyDescent="0.2">
      <c r="A530" s="72" t="s">
        <v>1596</v>
      </c>
      <c r="B530" s="74">
        <v>38000</v>
      </c>
      <c r="C530" s="71">
        <v>537</v>
      </c>
      <c r="D530" s="64" t="s">
        <v>2199</v>
      </c>
      <c r="E530" s="72">
        <v>8803</v>
      </c>
      <c r="F530" s="62" t="s">
        <v>1963</v>
      </c>
      <c r="G530" s="62" t="s">
        <v>1587</v>
      </c>
      <c r="H530" s="62" t="s">
        <v>1581</v>
      </c>
    </row>
    <row r="531" spans="1:8" x14ac:dyDescent="0.2">
      <c r="A531" s="72" t="s">
        <v>1598</v>
      </c>
      <c r="B531" s="74">
        <v>38000</v>
      </c>
      <c r="C531" s="71">
        <v>456</v>
      </c>
      <c r="D531" s="64" t="s">
        <v>2199</v>
      </c>
      <c r="E531" s="72">
        <v>11335</v>
      </c>
      <c r="F531" s="62" t="s">
        <v>1591</v>
      </c>
      <c r="G531" s="62" t="s">
        <v>1587</v>
      </c>
      <c r="H531" s="62" t="s">
        <v>1528</v>
      </c>
    </row>
    <row r="532" spans="1:8" x14ac:dyDescent="0.2">
      <c r="A532" s="72" t="s">
        <v>1600</v>
      </c>
      <c r="B532" s="74">
        <v>38006</v>
      </c>
      <c r="C532" s="71">
        <v>453</v>
      </c>
      <c r="D532" s="64" t="s">
        <v>2199</v>
      </c>
      <c r="E532" s="72">
        <v>776.47</v>
      </c>
      <c r="F532" s="62" t="s">
        <v>1594</v>
      </c>
      <c r="G532" s="62" t="s">
        <v>1587</v>
      </c>
      <c r="H532" s="62" t="s">
        <v>1538</v>
      </c>
    </row>
    <row r="533" spans="1:8" x14ac:dyDescent="0.2">
      <c r="A533" s="72" t="s">
        <v>1602</v>
      </c>
      <c r="B533" s="74">
        <v>38006</v>
      </c>
      <c r="C533" s="71">
        <v>156</v>
      </c>
      <c r="D533" s="64" t="s">
        <v>2199</v>
      </c>
      <c r="E533" s="72">
        <v>7755</v>
      </c>
      <c r="F533" s="62" t="s">
        <v>1599</v>
      </c>
      <c r="G533" s="62" t="s">
        <v>1587</v>
      </c>
      <c r="H533" s="62" t="s">
        <v>1528</v>
      </c>
    </row>
    <row r="534" spans="1:8" x14ac:dyDescent="0.2">
      <c r="A534" s="72" t="s">
        <v>1621</v>
      </c>
      <c r="B534" s="74">
        <v>38007</v>
      </c>
      <c r="C534" s="71">
        <v>537</v>
      </c>
      <c r="D534" s="64" t="s">
        <v>2200</v>
      </c>
      <c r="E534" s="72">
        <v>18445</v>
      </c>
      <c r="F534" s="62" t="s">
        <v>1963</v>
      </c>
      <c r="G534" s="62" t="s">
        <v>1587</v>
      </c>
      <c r="H534" s="62" t="s">
        <v>1581</v>
      </c>
    </row>
    <row r="535" spans="1:8" x14ac:dyDescent="0.2">
      <c r="A535" s="72" t="s">
        <v>1604</v>
      </c>
      <c r="B535" s="74">
        <v>38007</v>
      </c>
      <c r="C535" s="71">
        <v>345</v>
      </c>
      <c r="D535" s="64" t="s">
        <v>2201</v>
      </c>
      <c r="E535" s="72">
        <v>5820</v>
      </c>
      <c r="F535" s="62" t="s">
        <v>1790</v>
      </c>
      <c r="G535" s="62" t="s">
        <v>1587</v>
      </c>
      <c r="H535" s="62" t="s">
        <v>1554</v>
      </c>
    </row>
    <row r="536" spans="1:8" x14ac:dyDescent="0.2">
      <c r="A536" s="72" t="s">
        <v>1605</v>
      </c>
      <c r="B536" s="74">
        <v>38008</v>
      </c>
      <c r="C536" s="71">
        <v>382</v>
      </c>
      <c r="D536" s="64" t="s">
        <v>2201</v>
      </c>
      <c r="E536" s="72">
        <v>23929</v>
      </c>
      <c r="F536" s="62" t="s">
        <v>1591</v>
      </c>
      <c r="G536" s="62" t="s">
        <v>1588</v>
      </c>
      <c r="H536" s="62" t="s">
        <v>1753</v>
      </c>
    </row>
    <row r="537" spans="1:8" x14ac:dyDescent="0.2">
      <c r="A537" s="72" t="s">
        <v>1631</v>
      </c>
      <c r="B537" s="74">
        <v>38012</v>
      </c>
      <c r="C537" s="71">
        <v>570</v>
      </c>
      <c r="D537" s="64" t="s">
        <v>2201</v>
      </c>
      <c r="E537" s="72">
        <v>14423.9</v>
      </c>
      <c r="F537" s="62" t="s">
        <v>1591</v>
      </c>
      <c r="G537" s="62" t="s">
        <v>1587</v>
      </c>
      <c r="H537" s="62" t="s">
        <v>1528</v>
      </c>
    </row>
    <row r="538" spans="1:8" x14ac:dyDescent="0.2">
      <c r="A538" s="72" t="s">
        <v>1603</v>
      </c>
      <c r="B538" s="74">
        <v>38014</v>
      </c>
      <c r="C538" s="71">
        <v>355</v>
      </c>
      <c r="D538" s="64" t="s">
        <v>2201</v>
      </c>
      <c r="E538" s="72">
        <v>14423.9</v>
      </c>
      <c r="F538" s="62" t="s">
        <v>1599</v>
      </c>
      <c r="G538" s="62" t="s">
        <v>1587</v>
      </c>
      <c r="H538" s="62" t="s">
        <v>1541</v>
      </c>
    </row>
    <row r="539" spans="1:8" x14ac:dyDescent="0.2">
      <c r="A539" s="72" t="s">
        <v>1608</v>
      </c>
      <c r="B539" s="74">
        <v>38014</v>
      </c>
      <c r="C539" s="71">
        <v>442</v>
      </c>
      <c r="D539" s="64" t="s">
        <v>2201</v>
      </c>
      <c r="E539" s="72">
        <v>14423.9</v>
      </c>
      <c r="F539" s="62" t="s">
        <v>1591</v>
      </c>
      <c r="G539" s="62" t="s">
        <v>1587</v>
      </c>
      <c r="H539" s="62" t="s">
        <v>1528</v>
      </c>
    </row>
    <row r="540" spans="1:8" x14ac:dyDescent="0.2">
      <c r="A540" s="72" t="s">
        <v>1609</v>
      </c>
      <c r="B540" s="74">
        <v>38015</v>
      </c>
      <c r="C540" s="71">
        <v>56</v>
      </c>
      <c r="D540" s="64" t="s">
        <v>2201</v>
      </c>
      <c r="E540" s="72">
        <v>14423.9</v>
      </c>
      <c r="F540" s="62" t="s">
        <v>1594</v>
      </c>
      <c r="G540" s="62" t="s">
        <v>1587</v>
      </c>
      <c r="H540" s="62" t="s">
        <v>1541</v>
      </c>
    </row>
    <row r="541" spans="1:8" x14ac:dyDescent="0.2">
      <c r="A541" s="72" t="s">
        <v>1611</v>
      </c>
      <c r="B541" s="74">
        <v>38019</v>
      </c>
      <c r="C541" s="71">
        <v>162</v>
      </c>
      <c r="D541" s="64" t="s">
        <v>2201</v>
      </c>
      <c r="E541" s="72">
        <v>14423.9</v>
      </c>
      <c r="F541" s="62" t="s">
        <v>1594</v>
      </c>
      <c r="G541" s="62" t="s">
        <v>1587</v>
      </c>
      <c r="H541" s="62" t="s">
        <v>1597</v>
      </c>
    </row>
    <row r="542" spans="1:8" x14ac:dyDescent="0.2">
      <c r="A542" s="72" t="s">
        <v>1613</v>
      </c>
      <c r="B542" s="74">
        <v>38020</v>
      </c>
      <c r="C542" s="71">
        <v>439</v>
      </c>
      <c r="D542" s="64" t="s">
        <v>2201</v>
      </c>
      <c r="E542" s="72">
        <v>14423.9</v>
      </c>
      <c r="F542" s="62" t="s">
        <v>1591</v>
      </c>
      <c r="G542" s="62" t="s">
        <v>1588</v>
      </c>
      <c r="H542" s="62" t="s">
        <v>1607</v>
      </c>
    </row>
    <row r="543" spans="1:8" x14ac:dyDescent="0.2">
      <c r="A543" s="72" t="s">
        <v>1614</v>
      </c>
      <c r="B543" s="74">
        <v>38020</v>
      </c>
      <c r="C543" s="71">
        <v>439</v>
      </c>
      <c r="D543" s="64" t="s">
        <v>2201</v>
      </c>
      <c r="E543" s="72">
        <v>36088.85</v>
      </c>
      <c r="F543" s="62" t="s">
        <v>1591</v>
      </c>
      <c r="G543" s="62" t="s">
        <v>1588</v>
      </c>
      <c r="H543" s="62" t="s">
        <v>1607</v>
      </c>
    </row>
    <row r="544" spans="1:8" x14ac:dyDescent="0.2">
      <c r="A544" s="72" t="s">
        <v>1615</v>
      </c>
      <c r="B544" s="74">
        <v>38021</v>
      </c>
      <c r="C544" s="71">
        <v>517</v>
      </c>
      <c r="D544" s="64" t="s">
        <v>2201</v>
      </c>
      <c r="E544" s="72">
        <v>16020</v>
      </c>
      <c r="F544" s="62" t="s">
        <v>1591</v>
      </c>
      <c r="G544" s="62" t="s">
        <v>1587</v>
      </c>
      <c r="H544" s="62" t="s">
        <v>1535</v>
      </c>
    </row>
    <row r="545" spans="1:8" x14ac:dyDescent="0.2">
      <c r="A545" s="72" t="s">
        <v>1616</v>
      </c>
      <c r="B545" s="74">
        <v>38021</v>
      </c>
      <c r="C545" s="71">
        <v>571</v>
      </c>
      <c r="D545" s="64" t="s">
        <v>2201</v>
      </c>
      <c r="E545" s="72">
        <v>16575</v>
      </c>
      <c r="F545" s="62" t="s">
        <v>1610</v>
      </c>
      <c r="G545" s="62" t="s">
        <v>1587</v>
      </c>
      <c r="H545" s="62" t="s">
        <v>1571</v>
      </c>
    </row>
    <row r="546" spans="1:8" x14ac:dyDescent="0.2">
      <c r="A546" s="72" t="s">
        <v>1617</v>
      </c>
      <c r="B546" s="74">
        <v>38022</v>
      </c>
      <c r="C546" s="71">
        <v>511</v>
      </c>
      <c r="D546" s="64" t="s">
        <v>2202</v>
      </c>
      <c r="E546" s="72">
        <v>11455</v>
      </c>
      <c r="F546" s="62" t="s">
        <v>1594</v>
      </c>
      <c r="G546" s="62" t="s">
        <v>1587</v>
      </c>
      <c r="H546" s="62" t="s">
        <v>1535</v>
      </c>
    </row>
    <row r="547" spans="1:8" x14ac:dyDescent="0.2">
      <c r="A547" s="72">
        <v>1</v>
      </c>
      <c r="B547" s="74">
        <v>38026</v>
      </c>
      <c r="C547" s="71">
        <v>554</v>
      </c>
      <c r="D547" s="64" t="s">
        <v>2203</v>
      </c>
      <c r="E547" s="72">
        <v>166</v>
      </c>
      <c r="F547" s="62" t="s">
        <v>1594</v>
      </c>
      <c r="G547" s="62" t="s">
        <v>1587</v>
      </c>
      <c r="H547" s="62" t="s">
        <v>1597</v>
      </c>
    </row>
    <row r="548" spans="1:8" x14ac:dyDescent="0.2">
      <c r="A548" s="72" t="s">
        <v>1618</v>
      </c>
      <c r="B548" s="74">
        <v>38027</v>
      </c>
      <c r="C548" s="71">
        <v>198</v>
      </c>
      <c r="D548" s="64" t="s">
        <v>2204</v>
      </c>
      <c r="E548" s="72">
        <v>7303</v>
      </c>
      <c r="F548" s="62" t="s">
        <v>1963</v>
      </c>
      <c r="G548" s="62" t="s">
        <v>1587</v>
      </c>
      <c r="H548" s="62" t="s">
        <v>1528</v>
      </c>
    </row>
    <row r="549" spans="1:8" x14ac:dyDescent="0.2">
      <c r="A549" s="72" t="s">
        <v>1619</v>
      </c>
      <c r="B549" s="74">
        <v>38028</v>
      </c>
      <c r="C549" s="71">
        <v>414</v>
      </c>
      <c r="D549" s="64" t="s">
        <v>366</v>
      </c>
      <c r="E549" s="72">
        <v>12400</v>
      </c>
      <c r="F549" s="62" t="s">
        <v>1594</v>
      </c>
      <c r="G549" s="62" t="s">
        <v>1588</v>
      </c>
      <c r="H549" s="62" t="s">
        <v>1607</v>
      </c>
    </row>
    <row r="550" spans="1:8" x14ac:dyDescent="0.2">
      <c r="A550" s="72" t="s">
        <v>1622</v>
      </c>
      <c r="B550" s="74">
        <v>38029</v>
      </c>
      <c r="C550" s="71">
        <v>537</v>
      </c>
      <c r="D550" s="64" t="s">
        <v>366</v>
      </c>
      <c r="E550" s="72">
        <v>1500</v>
      </c>
      <c r="F550" s="62" t="s">
        <v>1963</v>
      </c>
      <c r="G550" s="62" t="s">
        <v>1587</v>
      </c>
      <c r="H550" s="62" t="s">
        <v>1581</v>
      </c>
    </row>
    <row r="551" spans="1:8" x14ac:dyDescent="0.2">
      <c r="A551" s="72" t="s">
        <v>1620</v>
      </c>
      <c r="B551" s="74">
        <v>38030</v>
      </c>
      <c r="C551" s="71">
        <v>176</v>
      </c>
      <c r="D551" s="64" t="s">
        <v>366</v>
      </c>
      <c r="E551" s="27">
        <v>29623.8</v>
      </c>
      <c r="F551" s="62" t="s">
        <v>1599</v>
      </c>
      <c r="G551" s="62" t="s">
        <v>1587</v>
      </c>
      <c r="H551" s="62" t="s">
        <v>1528</v>
      </c>
    </row>
    <row r="552" spans="1:8" x14ac:dyDescent="0.2">
      <c r="A552" s="72" t="s">
        <v>1623</v>
      </c>
      <c r="B552" s="74">
        <v>38030</v>
      </c>
      <c r="C552" s="71">
        <v>559</v>
      </c>
      <c r="D552" s="64" t="s">
        <v>366</v>
      </c>
      <c r="E552" s="27">
        <v>779.82</v>
      </c>
      <c r="F552" s="62" t="s">
        <v>1599</v>
      </c>
      <c r="G552" s="62" t="s">
        <v>1587</v>
      </c>
      <c r="H552" s="62" t="s">
        <v>1528</v>
      </c>
    </row>
    <row r="553" spans="1:8" x14ac:dyDescent="0.2">
      <c r="A553" s="72" t="s">
        <v>1624</v>
      </c>
      <c r="B553" s="74">
        <v>38030</v>
      </c>
      <c r="C553" s="71">
        <v>559</v>
      </c>
      <c r="D553" s="64" t="s">
        <v>2205</v>
      </c>
      <c r="E553" s="72">
        <v>440.4</v>
      </c>
      <c r="F553" s="62" t="s">
        <v>1599</v>
      </c>
      <c r="G553" s="62" t="s">
        <v>1587</v>
      </c>
      <c r="H553" s="62" t="s">
        <v>1528</v>
      </c>
    </row>
    <row r="554" spans="1:8" x14ac:dyDescent="0.2">
      <c r="A554" s="72" t="s">
        <v>1625</v>
      </c>
      <c r="B554" s="74">
        <v>38033</v>
      </c>
      <c r="C554" s="71">
        <v>572</v>
      </c>
      <c r="D554" s="64" t="s">
        <v>2206</v>
      </c>
      <c r="E554" s="72">
        <v>38700</v>
      </c>
      <c r="F554" s="62" t="s">
        <v>1591</v>
      </c>
      <c r="G554" s="62" t="s">
        <v>1587</v>
      </c>
      <c r="H554" s="62" t="s">
        <v>1532</v>
      </c>
    </row>
    <row r="555" spans="1:8" x14ac:dyDescent="0.2">
      <c r="A555" s="72" t="s">
        <v>1626</v>
      </c>
      <c r="B555" s="74">
        <v>38033</v>
      </c>
      <c r="C555" s="71">
        <v>66</v>
      </c>
      <c r="D555" s="64" t="s">
        <v>2207</v>
      </c>
      <c r="E555" s="72">
        <v>9.64</v>
      </c>
      <c r="F555" s="62" t="s">
        <v>1591</v>
      </c>
      <c r="G555" s="62" t="s">
        <v>1588</v>
      </c>
      <c r="H555" s="62" t="s">
        <v>2127</v>
      </c>
    </row>
    <row r="556" spans="1:8" x14ac:dyDescent="0.2">
      <c r="A556" s="72" t="s">
        <v>1627</v>
      </c>
      <c r="B556" s="74">
        <v>38033</v>
      </c>
      <c r="C556" s="71">
        <v>4</v>
      </c>
      <c r="D556" s="64" t="s">
        <v>2208</v>
      </c>
      <c r="E556" s="72">
        <v>7395.75</v>
      </c>
      <c r="F556" s="62" t="s">
        <v>1591</v>
      </c>
      <c r="G556" s="62" t="s">
        <v>1587</v>
      </c>
      <c r="H556" s="62" t="s">
        <v>1538</v>
      </c>
    </row>
    <row r="557" spans="1:8" x14ac:dyDescent="0.2">
      <c r="A557" s="72" t="s">
        <v>1629</v>
      </c>
      <c r="B557" s="74">
        <v>38033</v>
      </c>
      <c r="C557" s="71">
        <v>10</v>
      </c>
      <c r="D557" s="64" t="s">
        <v>2208</v>
      </c>
      <c r="E557" s="72">
        <v>12524.8</v>
      </c>
      <c r="F557" s="62" t="s">
        <v>1594</v>
      </c>
      <c r="G557" s="62" t="s">
        <v>1587</v>
      </c>
      <c r="H557" s="62" t="s">
        <v>1563</v>
      </c>
    </row>
    <row r="558" spans="1:8" x14ac:dyDescent="0.2">
      <c r="A558" s="72" t="s">
        <v>1630</v>
      </c>
      <c r="B558" s="74">
        <v>38034</v>
      </c>
      <c r="C558" s="71">
        <v>573</v>
      </c>
      <c r="D558" s="64" t="s">
        <v>2208</v>
      </c>
      <c r="E558" s="72">
        <v>1020</v>
      </c>
      <c r="F558" s="62" t="s">
        <v>1591</v>
      </c>
      <c r="G558" s="62" t="s">
        <v>1587</v>
      </c>
      <c r="H558" s="62" t="s">
        <v>1535</v>
      </c>
    </row>
    <row r="559" spans="1:8" x14ac:dyDescent="0.2">
      <c r="A559" s="72" t="s">
        <v>1632</v>
      </c>
      <c r="B559" s="74">
        <v>38034</v>
      </c>
      <c r="C559" s="71">
        <v>574</v>
      </c>
      <c r="D559" s="64" t="s">
        <v>2208</v>
      </c>
      <c r="E559" s="72">
        <v>1187.17</v>
      </c>
      <c r="F559" s="62" t="s">
        <v>1591</v>
      </c>
      <c r="G559" s="62" t="s">
        <v>1587</v>
      </c>
      <c r="H559" s="62" t="s">
        <v>1535</v>
      </c>
    </row>
    <row r="560" spans="1:8" x14ac:dyDescent="0.2">
      <c r="A560" s="72" t="s">
        <v>1633</v>
      </c>
      <c r="B560" s="74">
        <v>38035</v>
      </c>
      <c r="C560" s="71">
        <v>402</v>
      </c>
      <c r="D560" s="64" t="s">
        <v>2208</v>
      </c>
      <c r="E560" s="72">
        <v>1020</v>
      </c>
      <c r="F560" s="62" t="s">
        <v>1594</v>
      </c>
      <c r="G560" s="62" t="s">
        <v>1588</v>
      </c>
      <c r="H560" s="62" t="s">
        <v>1753</v>
      </c>
    </row>
    <row r="561" spans="1:8" x14ac:dyDescent="0.2">
      <c r="A561" s="72" t="s">
        <v>1634</v>
      </c>
      <c r="B561" s="74">
        <v>38036</v>
      </c>
      <c r="C561" s="71">
        <v>415</v>
      </c>
      <c r="D561" s="64" t="s">
        <v>2208</v>
      </c>
      <c r="E561" s="72">
        <v>5839</v>
      </c>
      <c r="F561" s="62" t="s">
        <v>1594</v>
      </c>
      <c r="G561" s="62" t="s">
        <v>1587</v>
      </c>
      <c r="H561" s="62" t="s">
        <v>1597</v>
      </c>
    </row>
    <row r="562" spans="1:8" x14ac:dyDescent="0.2">
      <c r="A562" s="72" t="s">
        <v>1635</v>
      </c>
      <c r="B562" s="74">
        <v>38042</v>
      </c>
      <c r="C562" s="71">
        <v>198</v>
      </c>
      <c r="D562" s="64" t="s">
        <v>2208</v>
      </c>
      <c r="E562" s="72">
        <v>630.94000000000005</v>
      </c>
      <c r="F562" s="62" t="s">
        <v>1591</v>
      </c>
      <c r="G562" s="62" t="s">
        <v>1587</v>
      </c>
      <c r="H562" s="62" t="s">
        <v>1528</v>
      </c>
    </row>
    <row r="563" spans="1:8" x14ac:dyDescent="0.2">
      <c r="A563" s="72" t="s">
        <v>1636</v>
      </c>
      <c r="B563" s="74">
        <v>38042</v>
      </c>
      <c r="C563" s="71">
        <v>475</v>
      </c>
      <c r="D563" s="64" t="s">
        <v>2208</v>
      </c>
      <c r="E563" s="72">
        <v>1428.57</v>
      </c>
      <c r="F563" s="62" t="s">
        <v>1591</v>
      </c>
      <c r="G563" s="62" t="s">
        <v>1587</v>
      </c>
      <c r="H563" s="62" t="s">
        <v>1597</v>
      </c>
    </row>
    <row r="564" spans="1:8" x14ac:dyDescent="0.2">
      <c r="A564" s="72" t="s">
        <v>1637</v>
      </c>
      <c r="B564" s="74">
        <v>38042</v>
      </c>
      <c r="C564" s="71">
        <v>289</v>
      </c>
      <c r="D564" s="64" t="s">
        <v>1517</v>
      </c>
      <c r="E564" s="72">
        <v>4025</v>
      </c>
      <c r="F564" s="62" t="s">
        <v>1599</v>
      </c>
      <c r="G564" s="62" t="s">
        <v>1587</v>
      </c>
      <c r="H564" s="62" t="s">
        <v>1528</v>
      </c>
    </row>
    <row r="565" spans="1:8" x14ac:dyDescent="0.2">
      <c r="A565" s="72" t="s">
        <v>1638</v>
      </c>
      <c r="B565" s="74">
        <v>38044</v>
      </c>
      <c r="C565" s="71">
        <v>97</v>
      </c>
      <c r="D565" s="64" t="s">
        <v>1517</v>
      </c>
      <c r="E565" s="72">
        <v>1356</v>
      </c>
      <c r="F565" s="62" t="s">
        <v>1594</v>
      </c>
      <c r="G565" s="62" t="s">
        <v>1587</v>
      </c>
      <c r="H565" s="62" t="s">
        <v>1540</v>
      </c>
    </row>
    <row r="566" spans="1:8" x14ac:dyDescent="0.2">
      <c r="A566" s="72" t="s">
        <v>1640</v>
      </c>
      <c r="B566" s="74">
        <v>38048</v>
      </c>
      <c r="C566" s="71">
        <v>483</v>
      </c>
      <c r="D566" s="64" t="s">
        <v>2209</v>
      </c>
      <c r="E566" s="72">
        <v>14283.25</v>
      </c>
      <c r="F566" s="62" t="s">
        <v>1591</v>
      </c>
      <c r="G566" s="62" t="s">
        <v>1587</v>
      </c>
      <c r="H566" s="62" t="s">
        <v>1536</v>
      </c>
    </row>
    <row r="567" spans="1:8" x14ac:dyDescent="0.2">
      <c r="A567" s="72" t="s">
        <v>1639</v>
      </c>
      <c r="B567" s="74">
        <v>38049</v>
      </c>
      <c r="C567" s="71">
        <v>169</v>
      </c>
      <c r="D567" s="64" t="s">
        <v>2210</v>
      </c>
      <c r="E567" s="72">
        <v>1803</v>
      </c>
      <c r="F567" s="62" t="s">
        <v>1591</v>
      </c>
      <c r="G567" s="62" t="s">
        <v>1587</v>
      </c>
      <c r="H567" s="62" t="s">
        <v>1538</v>
      </c>
    </row>
    <row r="568" spans="1:8" x14ac:dyDescent="0.2">
      <c r="A568" s="72" t="s">
        <v>1641</v>
      </c>
      <c r="B568" s="74">
        <v>38051</v>
      </c>
      <c r="C568" s="71">
        <v>456</v>
      </c>
      <c r="D568" s="64" t="s">
        <v>2211</v>
      </c>
      <c r="E568" s="72">
        <v>7655.7</v>
      </c>
      <c r="F568" s="62" t="s">
        <v>1591</v>
      </c>
      <c r="G568" s="62" t="s">
        <v>1587</v>
      </c>
      <c r="H568" s="62" t="s">
        <v>1528</v>
      </c>
    </row>
    <row r="569" spans="1:8" x14ac:dyDescent="0.2">
      <c r="A569" s="72" t="s">
        <v>1642</v>
      </c>
      <c r="B569" s="74">
        <v>38051</v>
      </c>
      <c r="C569" s="71">
        <v>578</v>
      </c>
      <c r="D569" s="64" t="s">
        <v>2212</v>
      </c>
      <c r="E569" s="72">
        <v>6850</v>
      </c>
      <c r="F569" s="62" t="s">
        <v>1963</v>
      </c>
      <c r="G569" s="62" t="s">
        <v>1587</v>
      </c>
      <c r="H569" s="62" t="s">
        <v>1551</v>
      </c>
    </row>
    <row r="570" spans="1:8" x14ac:dyDescent="0.2">
      <c r="A570" s="72" t="s">
        <v>1643</v>
      </c>
      <c r="B570" s="74">
        <v>38051</v>
      </c>
      <c r="C570" s="71">
        <v>289</v>
      </c>
      <c r="D570" s="64" t="s">
        <v>2213</v>
      </c>
      <c r="E570" s="72">
        <v>51.72</v>
      </c>
      <c r="F570" s="62" t="s">
        <v>1599</v>
      </c>
      <c r="G570" s="62" t="s">
        <v>1587</v>
      </c>
      <c r="H570" s="62" t="s">
        <v>1528</v>
      </c>
    </row>
    <row r="571" spans="1:8" x14ac:dyDescent="0.2">
      <c r="A571" s="72" t="s">
        <v>1644</v>
      </c>
      <c r="B571" s="74">
        <v>38051</v>
      </c>
      <c r="C571" s="71">
        <v>289</v>
      </c>
      <c r="D571" s="64" t="s">
        <v>2214</v>
      </c>
      <c r="E571" s="72">
        <v>30279.52</v>
      </c>
      <c r="F571" s="62" t="s">
        <v>1599</v>
      </c>
      <c r="G571" s="62" t="s">
        <v>1587</v>
      </c>
      <c r="H571" s="62" t="s">
        <v>1528</v>
      </c>
    </row>
    <row r="572" spans="1:8" x14ac:dyDescent="0.2">
      <c r="A572" s="72" t="s">
        <v>1645</v>
      </c>
      <c r="B572" s="74">
        <v>38051</v>
      </c>
      <c r="C572" s="71">
        <v>289</v>
      </c>
      <c r="D572" s="64" t="s">
        <v>1017</v>
      </c>
      <c r="E572" s="72">
        <v>1035</v>
      </c>
      <c r="F572" s="62" t="s">
        <v>1599</v>
      </c>
      <c r="G572" s="62" t="s">
        <v>1587</v>
      </c>
      <c r="H572" s="62" t="s">
        <v>1528</v>
      </c>
    </row>
    <row r="573" spans="1:8" x14ac:dyDescent="0.2">
      <c r="A573" s="72" t="s">
        <v>1646</v>
      </c>
      <c r="B573" s="74">
        <v>38051</v>
      </c>
      <c r="C573" s="71">
        <v>289</v>
      </c>
      <c r="D573" s="64" t="s">
        <v>1017</v>
      </c>
      <c r="E573" s="72">
        <v>1957.25</v>
      </c>
      <c r="F573" s="62" t="s">
        <v>1599</v>
      </c>
      <c r="G573" s="62" t="s">
        <v>1587</v>
      </c>
      <c r="H573" s="62" t="s">
        <v>1528</v>
      </c>
    </row>
    <row r="574" spans="1:8" x14ac:dyDescent="0.2">
      <c r="A574" s="72" t="s">
        <v>1647</v>
      </c>
      <c r="B574" s="74">
        <v>38051</v>
      </c>
      <c r="C574" s="71">
        <v>234</v>
      </c>
      <c r="D574" s="64" t="s">
        <v>1017</v>
      </c>
      <c r="E574" s="72">
        <v>88.28</v>
      </c>
      <c r="F574" s="62" t="s">
        <v>1591</v>
      </c>
      <c r="G574" s="62" t="s">
        <v>1587</v>
      </c>
      <c r="H574" s="62" t="s">
        <v>1597</v>
      </c>
    </row>
    <row r="575" spans="1:8" x14ac:dyDescent="0.2">
      <c r="A575" s="72" t="s">
        <v>1648</v>
      </c>
      <c r="B575" s="74">
        <v>38051</v>
      </c>
      <c r="C575" s="71">
        <v>439</v>
      </c>
      <c r="D575" s="64" t="s">
        <v>1017</v>
      </c>
      <c r="E575" s="72">
        <v>1110.3</v>
      </c>
      <c r="F575" s="62" t="s">
        <v>1591</v>
      </c>
      <c r="G575" s="62" t="s">
        <v>1588</v>
      </c>
      <c r="H575" s="62" t="s">
        <v>1607</v>
      </c>
    </row>
    <row r="576" spans="1:8" x14ac:dyDescent="0.2">
      <c r="A576" s="72" t="s">
        <v>1649</v>
      </c>
      <c r="B576" s="74">
        <v>38051</v>
      </c>
      <c r="C576" s="71">
        <v>439</v>
      </c>
      <c r="D576" s="64" t="s">
        <v>1017</v>
      </c>
      <c r="E576" s="72">
        <v>840</v>
      </c>
      <c r="F576" s="62" t="s">
        <v>1591</v>
      </c>
      <c r="G576" s="62" t="s">
        <v>1588</v>
      </c>
      <c r="H576" s="62" t="s">
        <v>1607</v>
      </c>
    </row>
    <row r="577" spans="1:8" x14ac:dyDescent="0.2">
      <c r="A577" s="72" t="s">
        <v>1650</v>
      </c>
      <c r="B577" s="74">
        <v>38054</v>
      </c>
      <c r="C577" s="71">
        <v>439</v>
      </c>
      <c r="D577" s="64" t="s">
        <v>1017</v>
      </c>
      <c r="E577" s="72">
        <v>933</v>
      </c>
      <c r="F577" s="62" t="s">
        <v>1594</v>
      </c>
      <c r="G577" s="62" t="s">
        <v>1588</v>
      </c>
      <c r="H577" s="62" t="s">
        <v>1607</v>
      </c>
    </row>
    <row r="578" spans="1:8" x14ac:dyDescent="0.2">
      <c r="A578" s="72" t="s">
        <v>1651</v>
      </c>
      <c r="B578" s="74">
        <v>38055</v>
      </c>
      <c r="C578" s="71">
        <v>44</v>
      </c>
      <c r="D578" s="64" t="s">
        <v>1017</v>
      </c>
      <c r="E578" s="72">
        <v>933</v>
      </c>
      <c r="F578" s="62" t="s">
        <v>1594</v>
      </c>
      <c r="G578" s="62" t="s">
        <v>1587</v>
      </c>
      <c r="H578" s="62" t="s">
        <v>1597</v>
      </c>
    </row>
    <row r="579" spans="1:8" x14ac:dyDescent="0.2">
      <c r="A579" s="72" t="s">
        <v>1652</v>
      </c>
      <c r="B579" s="74">
        <v>38055</v>
      </c>
      <c r="C579" s="71">
        <v>43</v>
      </c>
      <c r="D579" s="64" t="s">
        <v>2215</v>
      </c>
      <c r="E579" s="72">
        <v>1611.45</v>
      </c>
      <c r="F579" s="62" t="s">
        <v>1591</v>
      </c>
      <c r="G579" s="62" t="s">
        <v>1587</v>
      </c>
      <c r="H579" s="62" t="s">
        <v>1597</v>
      </c>
    </row>
    <row r="580" spans="1:8" x14ac:dyDescent="0.2">
      <c r="A580" s="72" t="s">
        <v>1653</v>
      </c>
      <c r="B580" s="74">
        <v>38055</v>
      </c>
      <c r="C580" s="71">
        <v>43</v>
      </c>
      <c r="D580" s="64" t="s">
        <v>1017</v>
      </c>
      <c r="E580" s="72">
        <v>509.5</v>
      </c>
      <c r="F580" s="62" t="s">
        <v>1594</v>
      </c>
      <c r="G580" s="62" t="s">
        <v>1587</v>
      </c>
      <c r="H580" s="62" t="s">
        <v>1597</v>
      </c>
    </row>
    <row r="581" spans="1:8" x14ac:dyDescent="0.2">
      <c r="A581" s="72" t="s">
        <v>1655</v>
      </c>
      <c r="B581" s="74">
        <v>38056</v>
      </c>
      <c r="C581" s="71">
        <v>402</v>
      </c>
      <c r="D581" s="64" t="s">
        <v>1017</v>
      </c>
      <c r="E581" s="72">
        <v>1130.5999999999999</v>
      </c>
      <c r="F581" s="62" t="s">
        <v>1594</v>
      </c>
      <c r="G581" s="62" t="s">
        <v>1588</v>
      </c>
      <c r="H581" s="62" t="s">
        <v>1753</v>
      </c>
    </row>
    <row r="582" spans="1:8" x14ac:dyDescent="0.2">
      <c r="A582" s="72" t="s">
        <v>1657</v>
      </c>
      <c r="B582" s="74">
        <v>38056</v>
      </c>
      <c r="C582" s="71">
        <v>534</v>
      </c>
      <c r="D582" s="64" t="s">
        <v>1017</v>
      </c>
      <c r="E582" s="72">
        <v>770</v>
      </c>
      <c r="F582" s="62" t="s">
        <v>1591</v>
      </c>
      <c r="G582" s="62" t="s">
        <v>1587</v>
      </c>
      <c r="H582" s="62" t="s">
        <v>1541</v>
      </c>
    </row>
    <row r="583" spans="1:8" x14ac:dyDescent="0.2">
      <c r="A583" s="72" t="s">
        <v>1659</v>
      </c>
      <c r="B583" s="74">
        <v>38056</v>
      </c>
      <c r="C583" s="71">
        <v>559</v>
      </c>
      <c r="D583" s="64" t="s">
        <v>1017</v>
      </c>
      <c r="E583" s="72">
        <v>770</v>
      </c>
      <c r="F583" s="62" t="s">
        <v>1599</v>
      </c>
      <c r="G583" s="62" t="s">
        <v>1587</v>
      </c>
      <c r="H583" s="62" t="s">
        <v>1528</v>
      </c>
    </row>
    <row r="584" spans="1:8" x14ac:dyDescent="0.2">
      <c r="A584" s="72" t="s">
        <v>1660</v>
      </c>
      <c r="B584" s="74">
        <v>38056</v>
      </c>
      <c r="C584" s="71">
        <v>581</v>
      </c>
      <c r="D584" s="64" t="s">
        <v>2215</v>
      </c>
      <c r="E584" s="27">
        <v>1659.8</v>
      </c>
      <c r="F584" s="62" t="s">
        <v>1591</v>
      </c>
      <c r="G584" s="62" t="s">
        <v>1587</v>
      </c>
      <c r="H584" s="62" t="s">
        <v>1541</v>
      </c>
    </row>
    <row r="585" spans="1:8" x14ac:dyDescent="0.2">
      <c r="A585" s="72" t="s">
        <v>1662</v>
      </c>
      <c r="B585" s="74">
        <v>38056</v>
      </c>
      <c r="C585" s="71">
        <v>581</v>
      </c>
      <c r="D585" s="64" t="s">
        <v>1017</v>
      </c>
      <c r="E585" s="27">
        <v>1296.52</v>
      </c>
      <c r="F585" s="62" t="s">
        <v>1591</v>
      </c>
      <c r="G585" s="62" t="s">
        <v>1587</v>
      </c>
      <c r="H585" s="62" t="s">
        <v>1541</v>
      </c>
    </row>
    <row r="586" spans="1:8" x14ac:dyDescent="0.2">
      <c r="A586" s="72" t="s">
        <v>1667</v>
      </c>
      <c r="B586" s="74">
        <v>38063</v>
      </c>
      <c r="C586" s="71">
        <v>561</v>
      </c>
      <c r="D586" s="64" t="s">
        <v>2216</v>
      </c>
      <c r="E586" s="72">
        <v>850</v>
      </c>
      <c r="F586" s="62" t="s">
        <v>1594</v>
      </c>
      <c r="G586" s="62" t="s">
        <v>1587</v>
      </c>
      <c r="H586" s="62" t="s">
        <v>1597</v>
      </c>
    </row>
    <row r="587" spans="1:8" x14ac:dyDescent="0.2">
      <c r="A587" s="72" t="s">
        <v>1664</v>
      </c>
      <c r="B587" s="74">
        <v>38063</v>
      </c>
      <c r="C587" s="71">
        <v>561</v>
      </c>
      <c r="D587" s="64" t="s">
        <v>2216</v>
      </c>
      <c r="E587" s="72">
        <v>308</v>
      </c>
      <c r="F587" s="62" t="s">
        <v>1594</v>
      </c>
      <c r="G587" s="62" t="s">
        <v>1587</v>
      </c>
      <c r="H587" s="62" t="s">
        <v>1597</v>
      </c>
    </row>
    <row r="588" spans="1:8" x14ac:dyDescent="0.2">
      <c r="A588" s="72" t="s">
        <v>1666</v>
      </c>
      <c r="B588" s="74">
        <v>38063</v>
      </c>
      <c r="C588" s="71">
        <v>372</v>
      </c>
      <c r="D588" s="64" t="s">
        <v>2216</v>
      </c>
      <c r="E588" s="72">
        <v>2525</v>
      </c>
      <c r="F588" s="62" t="s">
        <v>1594</v>
      </c>
      <c r="G588" s="62" t="s">
        <v>1587</v>
      </c>
      <c r="H588" s="62" t="s">
        <v>1537</v>
      </c>
    </row>
    <row r="589" spans="1:8" x14ac:dyDescent="0.2">
      <c r="A589" s="72" t="s">
        <v>1669</v>
      </c>
      <c r="B589" s="74">
        <v>38064</v>
      </c>
      <c r="C589" s="71">
        <v>559</v>
      </c>
      <c r="D589" s="64" t="s">
        <v>2216</v>
      </c>
      <c r="E589" s="72">
        <v>956.85</v>
      </c>
      <c r="F589" s="62" t="s">
        <v>1599</v>
      </c>
      <c r="G589" s="62" t="s">
        <v>1587</v>
      </c>
      <c r="H589" s="62" t="s">
        <v>1528</v>
      </c>
    </row>
    <row r="590" spans="1:8" x14ac:dyDescent="0.2">
      <c r="A590" s="72" t="s">
        <v>1671</v>
      </c>
      <c r="B590" s="74">
        <v>38064</v>
      </c>
      <c r="C590" s="71">
        <v>582</v>
      </c>
      <c r="D590" s="64" t="s">
        <v>2216</v>
      </c>
      <c r="E590" s="72">
        <v>1420</v>
      </c>
      <c r="F590" s="62" t="s">
        <v>1599</v>
      </c>
      <c r="G590" s="62" t="s">
        <v>1587</v>
      </c>
      <c r="H590" s="62" t="s">
        <v>1567</v>
      </c>
    </row>
    <row r="591" spans="1:8" x14ac:dyDescent="0.2">
      <c r="A591" s="72" t="s">
        <v>1673</v>
      </c>
      <c r="B591" s="74">
        <v>38068</v>
      </c>
      <c r="C591" s="71">
        <v>211</v>
      </c>
      <c r="D591" s="64" t="s">
        <v>2216</v>
      </c>
      <c r="E591" s="27">
        <v>571.54999999999995</v>
      </c>
      <c r="F591" s="62" t="s">
        <v>1594</v>
      </c>
      <c r="G591" s="62" t="s">
        <v>1587</v>
      </c>
      <c r="H591" s="62" t="s">
        <v>1597</v>
      </c>
    </row>
    <row r="592" spans="1:8" x14ac:dyDescent="0.2">
      <c r="A592" s="72" t="s">
        <v>1674</v>
      </c>
      <c r="B592" s="74">
        <v>38069</v>
      </c>
      <c r="C592" s="71">
        <v>580</v>
      </c>
      <c r="D592" s="64" t="s">
        <v>2217</v>
      </c>
      <c r="E592" s="72">
        <v>655</v>
      </c>
      <c r="F592" s="62" t="s">
        <v>1591</v>
      </c>
      <c r="G592" s="62" t="s">
        <v>1587</v>
      </c>
      <c r="H592" s="62" t="s">
        <v>1567</v>
      </c>
    </row>
    <row r="593" spans="1:8" x14ac:dyDescent="0.2">
      <c r="A593" s="72" t="s">
        <v>1676</v>
      </c>
      <c r="B593" s="74">
        <v>38069</v>
      </c>
      <c r="C593" s="71">
        <v>240</v>
      </c>
      <c r="D593" s="64" t="s">
        <v>2217</v>
      </c>
      <c r="E593" s="72">
        <v>708.5</v>
      </c>
      <c r="F593" s="62" t="s">
        <v>1790</v>
      </c>
      <c r="G593" s="62" t="s">
        <v>1587</v>
      </c>
      <c r="H593" s="62" t="s">
        <v>1554</v>
      </c>
    </row>
    <row r="594" spans="1:8" x14ac:dyDescent="0.2">
      <c r="A594" s="72" t="s">
        <v>1677</v>
      </c>
      <c r="B594" s="74">
        <v>38069</v>
      </c>
      <c r="C594" s="71">
        <v>583</v>
      </c>
      <c r="D594" s="64" t="s">
        <v>2218</v>
      </c>
      <c r="E594" s="72">
        <v>1125.5999999999999</v>
      </c>
      <c r="F594" s="62" t="s">
        <v>1610</v>
      </c>
      <c r="G594" s="62" t="s">
        <v>1587</v>
      </c>
      <c r="H594" s="62" t="s">
        <v>1538</v>
      </c>
    </row>
    <row r="595" spans="1:8" x14ac:dyDescent="0.2">
      <c r="A595" s="72" t="s">
        <v>1678</v>
      </c>
      <c r="B595" s="74">
        <v>38070</v>
      </c>
      <c r="C595" s="71">
        <v>404</v>
      </c>
      <c r="D595" s="64" t="s">
        <v>2219</v>
      </c>
      <c r="E595" s="72">
        <v>278.2</v>
      </c>
      <c r="F595" s="62" t="s">
        <v>1610</v>
      </c>
      <c r="G595" s="62" t="s">
        <v>1587</v>
      </c>
      <c r="H595" s="62" t="s">
        <v>1597</v>
      </c>
    </row>
    <row r="596" spans="1:8" x14ac:dyDescent="0.2">
      <c r="A596" s="72" t="s">
        <v>1680</v>
      </c>
      <c r="B596" s="74">
        <v>38070</v>
      </c>
      <c r="C596" s="71">
        <v>384</v>
      </c>
      <c r="D596" s="64" t="s">
        <v>2220</v>
      </c>
      <c r="E596" s="72">
        <v>156.11000000000001</v>
      </c>
      <c r="F596" s="62" t="s">
        <v>1610</v>
      </c>
      <c r="G596" s="62" t="s">
        <v>1587</v>
      </c>
      <c r="H596" s="62" t="s">
        <v>1597</v>
      </c>
    </row>
    <row r="597" spans="1:8" x14ac:dyDescent="0.2">
      <c r="A597" s="72" t="s">
        <v>1682</v>
      </c>
      <c r="B597" s="74">
        <v>38071</v>
      </c>
      <c r="C597" s="71">
        <v>586</v>
      </c>
      <c r="D597" s="64" t="s">
        <v>2220</v>
      </c>
      <c r="E597" s="72">
        <v>160.32</v>
      </c>
      <c r="F597" s="62" t="s">
        <v>1610</v>
      </c>
      <c r="G597" s="62" t="s">
        <v>1587</v>
      </c>
      <c r="H597" s="62" t="s">
        <v>1528</v>
      </c>
    </row>
    <row r="598" spans="1:8" x14ac:dyDescent="0.2">
      <c r="A598" s="72" t="s">
        <v>1683</v>
      </c>
      <c r="B598" s="74">
        <v>38072</v>
      </c>
      <c r="C598" s="71">
        <v>169</v>
      </c>
      <c r="D598" s="64" t="s">
        <v>2220</v>
      </c>
      <c r="E598" s="72">
        <v>165.29</v>
      </c>
      <c r="F598" s="62" t="s">
        <v>1591</v>
      </c>
      <c r="G598" s="62" t="s">
        <v>1587</v>
      </c>
      <c r="H598" s="62" t="s">
        <v>1538</v>
      </c>
    </row>
    <row r="599" spans="1:8" x14ac:dyDescent="0.2">
      <c r="A599" s="72" t="s">
        <v>1684</v>
      </c>
      <c r="B599" s="74">
        <v>38072</v>
      </c>
      <c r="C599" s="71">
        <v>169</v>
      </c>
      <c r="D599" s="64" t="s">
        <v>2220</v>
      </c>
      <c r="E599" s="27">
        <v>559.25</v>
      </c>
      <c r="F599" s="62" t="s">
        <v>1591</v>
      </c>
      <c r="G599" s="62" t="s">
        <v>1587</v>
      </c>
      <c r="H599" s="62" t="s">
        <v>1538</v>
      </c>
    </row>
    <row r="600" spans="1:8" x14ac:dyDescent="0.2">
      <c r="A600" s="72" t="s">
        <v>1685</v>
      </c>
      <c r="B600" s="74">
        <v>38072</v>
      </c>
      <c r="C600" s="71">
        <v>330</v>
      </c>
      <c r="D600" s="64" t="s">
        <v>2221</v>
      </c>
      <c r="E600" s="72">
        <v>157.08000000000001</v>
      </c>
      <c r="F600" s="62" t="s">
        <v>1591</v>
      </c>
      <c r="G600" s="62" t="s">
        <v>1587</v>
      </c>
      <c r="H600" s="62" t="s">
        <v>1597</v>
      </c>
    </row>
    <row r="601" spans="1:8" x14ac:dyDescent="0.2">
      <c r="A601" s="72" t="s">
        <v>1688</v>
      </c>
      <c r="B601" s="74">
        <v>38076</v>
      </c>
      <c r="C601" s="71">
        <v>176</v>
      </c>
      <c r="D601" s="64" t="s">
        <v>2221</v>
      </c>
      <c r="E601" s="72">
        <v>385.76</v>
      </c>
      <c r="F601" s="62" t="s">
        <v>1599</v>
      </c>
      <c r="G601" s="62" t="s">
        <v>1587</v>
      </c>
      <c r="H601" s="62" t="s">
        <v>1528</v>
      </c>
    </row>
    <row r="602" spans="1:8" x14ac:dyDescent="0.2">
      <c r="A602" s="72" t="s">
        <v>1689</v>
      </c>
      <c r="B602" s="74">
        <v>38076</v>
      </c>
      <c r="C602" s="71">
        <v>295</v>
      </c>
      <c r="D602" s="64" t="s">
        <v>2222</v>
      </c>
      <c r="E602" s="72">
        <v>283.27</v>
      </c>
      <c r="F602" s="62" t="s">
        <v>1610</v>
      </c>
      <c r="G602" s="62" t="s">
        <v>1587</v>
      </c>
      <c r="H602" s="62" t="s">
        <v>1597</v>
      </c>
    </row>
    <row r="603" spans="1:8" x14ac:dyDescent="0.2">
      <c r="A603" s="72" t="s">
        <v>1690</v>
      </c>
      <c r="B603" s="74">
        <v>38076</v>
      </c>
      <c r="C603" s="71">
        <v>447</v>
      </c>
      <c r="D603" s="64" t="s">
        <v>2222</v>
      </c>
      <c r="E603" s="72">
        <v>805.4</v>
      </c>
      <c r="F603" s="62" t="s">
        <v>1601</v>
      </c>
      <c r="G603" s="62" t="s">
        <v>1587</v>
      </c>
      <c r="H603" s="62" t="s">
        <v>1548</v>
      </c>
    </row>
    <row r="604" spans="1:8" x14ac:dyDescent="0.2">
      <c r="A604" s="72" t="s">
        <v>1691</v>
      </c>
      <c r="B604" s="74">
        <v>38076</v>
      </c>
      <c r="C604" s="71">
        <v>176</v>
      </c>
      <c r="D604" s="64" t="s">
        <v>2222</v>
      </c>
      <c r="E604" s="72">
        <v>268</v>
      </c>
      <c r="F604" s="62" t="s">
        <v>1599</v>
      </c>
      <c r="G604" s="62" t="s">
        <v>1587</v>
      </c>
      <c r="H604" s="62" t="s">
        <v>1528</v>
      </c>
    </row>
    <row r="605" spans="1:8" x14ac:dyDescent="0.2">
      <c r="A605" s="72" t="s">
        <v>1692</v>
      </c>
      <c r="B605" s="74">
        <v>38078</v>
      </c>
      <c r="C605" s="71">
        <v>289</v>
      </c>
      <c r="D605" s="64" t="s">
        <v>2223</v>
      </c>
      <c r="E605" s="72">
        <v>672.42</v>
      </c>
      <c r="F605" s="62" t="s">
        <v>1599</v>
      </c>
      <c r="G605" s="62" t="s">
        <v>1587</v>
      </c>
      <c r="H605" s="62" t="s">
        <v>1528</v>
      </c>
    </row>
    <row r="606" spans="1:8" x14ac:dyDescent="0.2">
      <c r="A606" s="72" t="s">
        <v>1686</v>
      </c>
      <c r="B606" s="74">
        <v>38078</v>
      </c>
      <c r="C606" s="71">
        <v>289</v>
      </c>
      <c r="D606" s="64" t="s">
        <v>2223</v>
      </c>
      <c r="E606" s="72">
        <v>693.96</v>
      </c>
      <c r="F606" s="62" t="s">
        <v>1599</v>
      </c>
      <c r="G606" s="62" t="s">
        <v>1587</v>
      </c>
      <c r="H606" s="62" t="s">
        <v>1528</v>
      </c>
    </row>
    <row r="607" spans="1:8" x14ac:dyDescent="0.2">
      <c r="A607" s="72" t="s">
        <v>1687</v>
      </c>
      <c r="B607" s="74">
        <v>38078</v>
      </c>
      <c r="C607" s="71">
        <v>289</v>
      </c>
      <c r="D607" s="64" t="s">
        <v>2223</v>
      </c>
      <c r="E607" s="72">
        <v>722.4</v>
      </c>
      <c r="F607" s="62" t="s">
        <v>1599</v>
      </c>
      <c r="G607" s="62" t="s">
        <v>1587</v>
      </c>
      <c r="H607" s="62" t="s">
        <v>1528</v>
      </c>
    </row>
    <row r="608" spans="1:8" x14ac:dyDescent="0.2">
      <c r="A608" s="72" t="s">
        <v>1693</v>
      </c>
      <c r="B608" s="74">
        <v>38079</v>
      </c>
      <c r="C608" s="71">
        <v>431</v>
      </c>
      <c r="D608" s="64" t="s">
        <v>2223</v>
      </c>
      <c r="E608" s="72">
        <v>741.38</v>
      </c>
      <c r="F608" s="62" t="s">
        <v>1591</v>
      </c>
      <c r="G608" s="62" t="s">
        <v>1587</v>
      </c>
      <c r="H608" s="62" t="s">
        <v>1597</v>
      </c>
    </row>
    <row r="609" spans="1:8" x14ac:dyDescent="0.2">
      <c r="A609" s="72" t="s">
        <v>1694</v>
      </c>
      <c r="B609" s="74">
        <v>38079</v>
      </c>
      <c r="C609" s="71">
        <v>309</v>
      </c>
      <c r="D609" s="64" t="s">
        <v>2224</v>
      </c>
      <c r="E609" s="72">
        <v>810.86</v>
      </c>
      <c r="F609" s="62" t="s">
        <v>1594</v>
      </c>
      <c r="G609" s="62" t="s">
        <v>1587</v>
      </c>
      <c r="H609" s="62" t="s">
        <v>1597</v>
      </c>
    </row>
    <row r="610" spans="1:8" x14ac:dyDescent="0.2">
      <c r="A610" s="72" t="s">
        <v>1695</v>
      </c>
      <c r="B610" s="74">
        <v>38079</v>
      </c>
      <c r="C610" s="71">
        <v>587</v>
      </c>
      <c r="D610" s="64" t="s">
        <v>2225</v>
      </c>
      <c r="E610" s="72">
        <v>344.83</v>
      </c>
      <c r="F610" s="62" t="s">
        <v>1594</v>
      </c>
      <c r="G610" s="62" t="s">
        <v>1587</v>
      </c>
      <c r="H610" s="62" t="s">
        <v>1546</v>
      </c>
    </row>
    <row r="611" spans="1:8" x14ac:dyDescent="0.2">
      <c r="A611" s="72" t="s">
        <v>1696</v>
      </c>
      <c r="B611" s="74">
        <v>38079</v>
      </c>
      <c r="C611" s="71">
        <v>588</v>
      </c>
      <c r="D611" s="64" t="s">
        <v>2226</v>
      </c>
      <c r="E611" s="72">
        <v>25850</v>
      </c>
      <c r="F611" s="62" t="s">
        <v>1594</v>
      </c>
      <c r="G611" s="62" t="s">
        <v>1587</v>
      </c>
      <c r="H611" s="62" t="s">
        <v>1538</v>
      </c>
    </row>
    <row r="612" spans="1:8" x14ac:dyDescent="0.2">
      <c r="A612" s="72" t="s">
        <v>1697</v>
      </c>
      <c r="B612" s="74">
        <v>38083</v>
      </c>
      <c r="C612" s="71">
        <v>590</v>
      </c>
      <c r="D612" s="64" t="s">
        <v>1225</v>
      </c>
      <c r="E612" s="72">
        <v>110000</v>
      </c>
      <c r="F612" s="62" t="s">
        <v>1591</v>
      </c>
      <c r="G612" s="62" t="s">
        <v>1587</v>
      </c>
      <c r="H612" s="62" t="s">
        <v>1541</v>
      </c>
    </row>
    <row r="613" spans="1:8" x14ac:dyDescent="0.2">
      <c r="A613" s="72" t="s">
        <v>1698</v>
      </c>
      <c r="B613" s="74">
        <v>38083</v>
      </c>
      <c r="C613" s="71">
        <v>590</v>
      </c>
      <c r="D613" s="64" t="s">
        <v>1225</v>
      </c>
      <c r="E613" s="72">
        <v>22000</v>
      </c>
      <c r="F613" s="62" t="s">
        <v>1591</v>
      </c>
      <c r="G613" s="62" t="s">
        <v>1587</v>
      </c>
      <c r="H613" s="62" t="s">
        <v>1541</v>
      </c>
    </row>
    <row r="614" spans="1:8" x14ac:dyDescent="0.2">
      <c r="A614" s="72" t="s">
        <v>1699</v>
      </c>
      <c r="B614" s="74">
        <v>38089</v>
      </c>
      <c r="C614" s="71">
        <v>589</v>
      </c>
      <c r="D614" s="64" t="s">
        <v>1225</v>
      </c>
      <c r="E614" s="72">
        <v>840</v>
      </c>
      <c r="F614" s="62" t="s">
        <v>1610</v>
      </c>
      <c r="G614" s="62" t="s">
        <v>1587</v>
      </c>
      <c r="H614" s="62" t="s">
        <v>1597</v>
      </c>
    </row>
    <row r="615" spans="1:8" x14ac:dyDescent="0.2">
      <c r="A615" s="72" t="s">
        <v>1700</v>
      </c>
      <c r="B615" s="74">
        <v>38089</v>
      </c>
      <c r="C615" s="71">
        <v>560</v>
      </c>
      <c r="D615" s="64" t="s">
        <v>1225</v>
      </c>
      <c r="E615" s="27">
        <v>220</v>
      </c>
      <c r="F615" s="62" t="s">
        <v>1963</v>
      </c>
      <c r="G615" s="62" t="s">
        <v>1587</v>
      </c>
      <c r="H615" s="62" t="s">
        <v>1528</v>
      </c>
    </row>
    <row r="616" spans="1:8" x14ac:dyDescent="0.2">
      <c r="A616" s="72" t="s">
        <v>1701</v>
      </c>
      <c r="B616" s="74">
        <v>38089</v>
      </c>
      <c r="C616" s="71">
        <v>560</v>
      </c>
      <c r="D616" s="64" t="s">
        <v>1225</v>
      </c>
      <c r="E616" s="27">
        <v>635.01</v>
      </c>
      <c r="F616" s="62" t="s">
        <v>1963</v>
      </c>
      <c r="G616" s="62" t="s">
        <v>1587</v>
      </c>
      <c r="H616" s="62" t="s">
        <v>1528</v>
      </c>
    </row>
    <row r="617" spans="1:8" x14ac:dyDescent="0.2">
      <c r="A617" s="72" t="s">
        <v>1702</v>
      </c>
      <c r="B617" s="74">
        <v>38089</v>
      </c>
      <c r="C617" s="71">
        <v>560</v>
      </c>
      <c r="D617" s="64" t="s">
        <v>1163</v>
      </c>
      <c r="E617" s="72">
        <v>3000</v>
      </c>
      <c r="F617" s="62" t="s">
        <v>1963</v>
      </c>
      <c r="G617" s="62" t="s">
        <v>1587</v>
      </c>
      <c r="H617" s="62" t="s">
        <v>1528</v>
      </c>
    </row>
    <row r="618" spans="1:8" x14ac:dyDescent="0.2">
      <c r="A618" s="72" t="s">
        <v>1704</v>
      </c>
      <c r="B618" s="74">
        <v>38092</v>
      </c>
      <c r="C618" s="71">
        <v>591</v>
      </c>
      <c r="D618" s="64" t="s">
        <v>1163</v>
      </c>
      <c r="E618" s="72">
        <v>-3000</v>
      </c>
      <c r="F618" s="62" t="s">
        <v>1963</v>
      </c>
      <c r="G618" s="62" t="s">
        <v>1587</v>
      </c>
      <c r="H618" s="62" t="s">
        <v>1528</v>
      </c>
    </row>
    <row r="619" spans="1:8" x14ac:dyDescent="0.2">
      <c r="A619" s="72" t="s">
        <v>1705</v>
      </c>
      <c r="B619" s="74">
        <v>38093</v>
      </c>
      <c r="C619" s="71">
        <v>414</v>
      </c>
      <c r="D619" s="64" t="s">
        <v>1163</v>
      </c>
      <c r="E619" s="72">
        <v>3000</v>
      </c>
      <c r="F619" s="62" t="s">
        <v>1612</v>
      </c>
      <c r="G619" s="62" t="s">
        <v>1588</v>
      </c>
      <c r="H619" s="62" t="s">
        <v>1607</v>
      </c>
    </row>
    <row r="620" spans="1:8" x14ac:dyDescent="0.2">
      <c r="A620" s="72" t="s">
        <v>1703</v>
      </c>
      <c r="B620" s="74">
        <v>38096</v>
      </c>
      <c r="C620" s="71">
        <v>593</v>
      </c>
      <c r="D620" s="64" t="s">
        <v>1163</v>
      </c>
      <c r="E620" s="72">
        <v>76380</v>
      </c>
      <c r="F620" s="62" t="s">
        <v>1610</v>
      </c>
      <c r="G620" s="62" t="s">
        <v>1587</v>
      </c>
      <c r="H620" s="62" t="s">
        <v>1597</v>
      </c>
    </row>
    <row r="621" spans="1:8" x14ac:dyDescent="0.2">
      <c r="A621" s="72" t="s">
        <v>1707</v>
      </c>
      <c r="B621" s="74">
        <v>38096</v>
      </c>
      <c r="C621" s="71">
        <v>345</v>
      </c>
      <c r="D621" s="64" t="s">
        <v>1163</v>
      </c>
      <c r="E621" s="72">
        <v>20581.830000000002</v>
      </c>
      <c r="F621" s="62" t="s">
        <v>1790</v>
      </c>
      <c r="G621" s="62" t="s">
        <v>1587</v>
      </c>
      <c r="H621" s="62" t="s">
        <v>1554</v>
      </c>
    </row>
    <row r="622" spans="1:8" x14ac:dyDescent="0.2">
      <c r="A622" s="72" t="s">
        <v>1708</v>
      </c>
      <c r="B622" s="74">
        <v>38096</v>
      </c>
      <c r="C622" s="71">
        <v>156</v>
      </c>
      <c r="D622" s="64" t="s">
        <v>1163</v>
      </c>
      <c r="E622" s="72">
        <v>2347</v>
      </c>
      <c r="F622" s="62" t="s">
        <v>1599</v>
      </c>
      <c r="G622" s="62" t="s">
        <v>1587</v>
      </c>
      <c r="H622" s="62" t="s">
        <v>1528</v>
      </c>
    </row>
    <row r="623" spans="1:8" x14ac:dyDescent="0.2">
      <c r="A623" s="72" t="s">
        <v>1709</v>
      </c>
      <c r="B623" s="74">
        <v>38096</v>
      </c>
      <c r="C623" s="71">
        <v>594</v>
      </c>
      <c r="D623" s="64" t="s">
        <v>1163</v>
      </c>
      <c r="E623" s="72">
        <v>12593.01</v>
      </c>
      <c r="F623" s="62" t="s">
        <v>1963</v>
      </c>
      <c r="G623" s="62" t="s">
        <v>1587</v>
      </c>
      <c r="H623" s="62" t="s">
        <v>1528</v>
      </c>
    </row>
    <row r="624" spans="1:8" x14ac:dyDescent="0.2">
      <c r="A624" s="72" t="s">
        <v>1710</v>
      </c>
      <c r="B624" s="74">
        <v>38096</v>
      </c>
      <c r="C624" s="71">
        <v>592</v>
      </c>
      <c r="D624" s="64" t="s">
        <v>1163</v>
      </c>
      <c r="E624" s="72">
        <v>84.4</v>
      </c>
      <c r="F624" s="62" t="s">
        <v>1610</v>
      </c>
      <c r="G624" s="62" t="s">
        <v>1587</v>
      </c>
      <c r="H624" s="62" t="s">
        <v>1528</v>
      </c>
    </row>
    <row r="625" spans="1:8" x14ac:dyDescent="0.2">
      <c r="A625" s="72" t="s">
        <v>1711</v>
      </c>
      <c r="B625" s="74">
        <v>38096</v>
      </c>
      <c r="C625" s="71">
        <v>414</v>
      </c>
      <c r="D625" s="64" t="s">
        <v>1163</v>
      </c>
      <c r="E625" s="72">
        <v>116.04</v>
      </c>
      <c r="F625" s="62" t="s">
        <v>1594</v>
      </c>
      <c r="G625" s="62" t="s">
        <v>1588</v>
      </c>
      <c r="H625" s="62" t="s">
        <v>1607</v>
      </c>
    </row>
    <row r="626" spans="1:8" x14ac:dyDescent="0.2">
      <c r="A626" s="72" t="s">
        <v>1712</v>
      </c>
      <c r="B626" s="74">
        <v>38097</v>
      </c>
      <c r="C626" s="71">
        <v>585</v>
      </c>
      <c r="D626" s="64" t="s">
        <v>1163</v>
      </c>
      <c r="E626" s="72">
        <v>121.14</v>
      </c>
      <c r="F626" s="62" t="s">
        <v>1610</v>
      </c>
      <c r="G626" s="62" t="s">
        <v>1587</v>
      </c>
      <c r="H626" s="62" t="s">
        <v>1557</v>
      </c>
    </row>
    <row r="627" spans="1:8" x14ac:dyDescent="0.2">
      <c r="A627" s="72" t="s">
        <v>1713</v>
      </c>
      <c r="B627" s="74">
        <v>38100</v>
      </c>
      <c r="C627" s="71">
        <v>307</v>
      </c>
      <c r="D627" s="64" t="s">
        <v>1163</v>
      </c>
      <c r="E627" s="72">
        <v>185.25</v>
      </c>
      <c r="F627" s="62" t="s">
        <v>1594</v>
      </c>
      <c r="G627" s="62" t="s">
        <v>1587</v>
      </c>
      <c r="H627" s="62" t="s">
        <v>1597</v>
      </c>
    </row>
    <row r="628" spans="1:8" x14ac:dyDescent="0.2">
      <c r="A628" s="72" t="s">
        <v>1725</v>
      </c>
      <c r="B628" s="74">
        <v>38100</v>
      </c>
      <c r="C628" s="71">
        <v>43</v>
      </c>
      <c r="D628" s="64" t="s">
        <v>1163</v>
      </c>
      <c r="E628" s="72">
        <v>1820</v>
      </c>
      <c r="F628" s="62" t="s">
        <v>1610</v>
      </c>
      <c r="G628" s="62" t="s">
        <v>1587</v>
      </c>
      <c r="H628" s="62" t="s">
        <v>1597</v>
      </c>
    </row>
    <row r="629" spans="1:8" x14ac:dyDescent="0.2">
      <c r="A629" s="72" t="s">
        <v>1715</v>
      </c>
      <c r="B629" s="74">
        <v>38104</v>
      </c>
      <c r="C629" s="71">
        <v>595</v>
      </c>
      <c r="D629" s="64" t="s">
        <v>1163</v>
      </c>
      <c r="E629" s="72">
        <v>2107.5</v>
      </c>
      <c r="F629" s="62" t="s">
        <v>1591</v>
      </c>
      <c r="G629" s="62" t="s">
        <v>1587</v>
      </c>
      <c r="H629" s="62" t="s">
        <v>1535</v>
      </c>
    </row>
    <row r="630" spans="1:8" x14ac:dyDescent="0.2">
      <c r="A630" s="72" t="s">
        <v>1717</v>
      </c>
      <c r="B630" s="74">
        <v>38105</v>
      </c>
      <c r="C630" s="71">
        <v>169</v>
      </c>
      <c r="D630" s="64" t="s">
        <v>1163</v>
      </c>
      <c r="E630" s="27">
        <v>1521</v>
      </c>
      <c r="F630" s="62" t="s">
        <v>1591</v>
      </c>
      <c r="G630" s="62" t="s">
        <v>1587</v>
      </c>
      <c r="H630" s="62" t="s">
        <v>1538</v>
      </c>
    </row>
    <row r="631" spans="1:8" x14ac:dyDescent="0.2">
      <c r="A631" s="72" t="s">
        <v>1719</v>
      </c>
      <c r="B631" s="74">
        <v>38105</v>
      </c>
      <c r="C631" s="71">
        <v>560</v>
      </c>
      <c r="D631" s="64" t="s">
        <v>2227</v>
      </c>
      <c r="E631" s="72">
        <v>4500</v>
      </c>
      <c r="F631" s="62" t="s">
        <v>1963</v>
      </c>
      <c r="G631" s="62" t="s">
        <v>1587</v>
      </c>
      <c r="H631" s="62" t="s">
        <v>1528</v>
      </c>
    </row>
    <row r="632" spans="1:8" x14ac:dyDescent="0.2">
      <c r="A632" s="72" t="s">
        <v>1720</v>
      </c>
      <c r="B632" s="74">
        <v>38105</v>
      </c>
      <c r="C632" s="71">
        <v>560</v>
      </c>
      <c r="D632" s="64" t="s">
        <v>2228</v>
      </c>
      <c r="E632" s="72">
        <v>24725</v>
      </c>
      <c r="F632" s="62" t="s">
        <v>1963</v>
      </c>
      <c r="G632" s="62" t="s">
        <v>1587</v>
      </c>
      <c r="H632" s="62" t="s">
        <v>1528</v>
      </c>
    </row>
    <row r="633" spans="1:8" x14ac:dyDescent="0.2">
      <c r="A633" s="72" t="s">
        <v>1722</v>
      </c>
      <c r="B633" s="74">
        <v>38105</v>
      </c>
      <c r="C633" s="71">
        <v>464</v>
      </c>
      <c r="D633" s="64" t="s">
        <v>2229</v>
      </c>
      <c r="E633" s="72">
        <v>5562</v>
      </c>
      <c r="F633" s="62" t="s">
        <v>1610</v>
      </c>
      <c r="G633" s="62" t="s">
        <v>1587</v>
      </c>
      <c r="H633" s="62" t="s">
        <v>1557</v>
      </c>
    </row>
    <row r="634" spans="1:8" x14ac:dyDescent="0.2">
      <c r="A634" s="72" t="s">
        <v>1723</v>
      </c>
      <c r="B634" s="74">
        <v>38105</v>
      </c>
      <c r="C634" s="71">
        <v>452</v>
      </c>
      <c r="D634" s="64" t="s">
        <v>2230</v>
      </c>
      <c r="E634" s="72">
        <v>21200</v>
      </c>
      <c r="F634" s="62" t="s">
        <v>1610</v>
      </c>
      <c r="G634" s="62" t="s">
        <v>1587</v>
      </c>
      <c r="H634" s="62" t="s">
        <v>1597</v>
      </c>
    </row>
    <row r="635" spans="1:8" x14ac:dyDescent="0.2">
      <c r="A635" s="72" t="s">
        <v>1724</v>
      </c>
      <c r="B635" s="74">
        <v>38105</v>
      </c>
      <c r="C635" s="71">
        <v>545</v>
      </c>
      <c r="D635" s="64" t="s">
        <v>2231</v>
      </c>
      <c r="E635" s="72">
        <v>29400</v>
      </c>
      <c r="F635" s="62" t="s">
        <v>1601</v>
      </c>
      <c r="G635" s="62" t="s">
        <v>1587</v>
      </c>
      <c r="H635" s="62" t="s">
        <v>1548</v>
      </c>
    </row>
    <row r="636" spans="1:8" x14ac:dyDescent="0.2">
      <c r="A636" s="72" t="s">
        <v>1727</v>
      </c>
      <c r="B636" s="74">
        <v>38105</v>
      </c>
      <c r="C636" s="71">
        <v>560</v>
      </c>
      <c r="D636" s="64" t="s">
        <v>2232</v>
      </c>
      <c r="E636" s="72">
        <v>14785</v>
      </c>
      <c r="F636" s="62" t="s">
        <v>1963</v>
      </c>
      <c r="G636" s="62" t="s">
        <v>1587</v>
      </c>
      <c r="H636" s="62" t="s">
        <v>1528</v>
      </c>
    </row>
    <row r="637" spans="1:8" x14ac:dyDescent="0.2">
      <c r="A637" s="72" t="s">
        <v>1728</v>
      </c>
      <c r="B637" s="74">
        <v>38106</v>
      </c>
      <c r="C637" s="71">
        <v>596</v>
      </c>
      <c r="D637" s="64" t="s">
        <v>2233</v>
      </c>
      <c r="E637" s="72">
        <v>11266</v>
      </c>
      <c r="F637" s="62" t="s">
        <v>1610</v>
      </c>
      <c r="G637" s="62" t="s">
        <v>1587</v>
      </c>
      <c r="H637" s="62" t="s">
        <v>1597</v>
      </c>
    </row>
    <row r="638" spans="1:8" x14ac:dyDescent="0.2">
      <c r="A638" s="72" t="s">
        <v>1729</v>
      </c>
      <c r="B638" s="74">
        <v>38106</v>
      </c>
      <c r="C638" s="71">
        <v>597</v>
      </c>
      <c r="D638" s="64" t="s">
        <v>2234</v>
      </c>
      <c r="E638" s="72">
        <v>8200</v>
      </c>
      <c r="F638" s="62" t="s">
        <v>1610</v>
      </c>
      <c r="G638" s="62" t="s">
        <v>1588</v>
      </c>
      <c r="H638" s="62" t="s">
        <v>2235</v>
      </c>
    </row>
    <row r="639" spans="1:8" x14ac:dyDescent="0.2">
      <c r="A639" s="72" t="s">
        <v>1731</v>
      </c>
      <c r="B639" s="74">
        <v>38107</v>
      </c>
      <c r="C639" s="71">
        <v>176</v>
      </c>
      <c r="D639" s="64" t="s">
        <v>2236</v>
      </c>
      <c r="E639" s="72">
        <v>25000</v>
      </c>
      <c r="F639" s="62" t="s">
        <v>1594</v>
      </c>
      <c r="G639" s="62" t="s">
        <v>1587</v>
      </c>
      <c r="H639" s="62" t="s">
        <v>1528</v>
      </c>
    </row>
    <row r="640" spans="1:8" x14ac:dyDescent="0.2">
      <c r="A640" s="72" t="s">
        <v>1732</v>
      </c>
      <c r="B640" s="74">
        <v>38111</v>
      </c>
      <c r="C640" s="71">
        <v>11</v>
      </c>
      <c r="D640" s="64" t="s">
        <v>1069</v>
      </c>
      <c r="E640" s="72">
        <v>19700</v>
      </c>
      <c r="F640" s="62" t="s">
        <v>1610</v>
      </c>
      <c r="G640" s="62" t="s">
        <v>1587</v>
      </c>
      <c r="H640" s="62" t="s">
        <v>1538</v>
      </c>
    </row>
    <row r="641" spans="1:8" x14ac:dyDescent="0.2">
      <c r="A641" s="72" t="s">
        <v>1733</v>
      </c>
      <c r="B641" s="74">
        <v>38111</v>
      </c>
      <c r="C641" s="71">
        <v>234</v>
      </c>
      <c r="D641" s="64" t="s">
        <v>1069</v>
      </c>
      <c r="E641" s="72">
        <v>15086</v>
      </c>
      <c r="F641" s="62" t="s">
        <v>1591</v>
      </c>
      <c r="G641" s="62" t="s">
        <v>1587</v>
      </c>
      <c r="H641" s="62" t="s">
        <v>1597</v>
      </c>
    </row>
    <row r="642" spans="1:8" x14ac:dyDescent="0.2">
      <c r="A642" s="72" t="s">
        <v>1734</v>
      </c>
      <c r="B642" s="74">
        <v>38111</v>
      </c>
      <c r="C642" s="71">
        <v>11</v>
      </c>
      <c r="D642" s="64" t="s">
        <v>1069</v>
      </c>
      <c r="E642" s="72">
        <v>9500</v>
      </c>
      <c r="F642" s="62" t="s">
        <v>1594</v>
      </c>
      <c r="G642" s="62" t="s">
        <v>1587</v>
      </c>
      <c r="H642" s="62" t="s">
        <v>1538</v>
      </c>
    </row>
    <row r="643" spans="1:8" x14ac:dyDescent="0.2">
      <c r="A643" s="72" t="s">
        <v>1735</v>
      </c>
      <c r="B643" s="74">
        <v>38112</v>
      </c>
      <c r="C643" s="71">
        <v>240</v>
      </c>
      <c r="D643" s="64" t="s">
        <v>1069</v>
      </c>
      <c r="E643" s="72">
        <v>25365</v>
      </c>
      <c r="F643" s="62" t="s">
        <v>1790</v>
      </c>
      <c r="G643" s="62" t="s">
        <v>1587</v>
      </c>
      <c r="H643" s="62" t="s">
        <v>1554</v>
      </c>
    </row>
    <row r="644" spans="1:8" x14ac:dyDescent="0.2">
      <c r="A644" s="72" t="s">
        <v>1737</v>
      </c>
      <c r="B644" s="74">
        <v>38114</v>
      </c>
      <c r="C644" s="71">
        <v>598</v>
      </c>
      <c r="D644" s="64" t="s">
        <v>1069</v>
      </c>
      <c r="E644" s="69">
        <v>1850.15</v>
      </c>
      <c r="F644" s="62" t="s">
        <v>1591</v>
      </c>
      <c r="G644" s="62" t="s">
        <v>1588</v>
      </c>
      <c r="H644" s="62" t="s">
        <v>2127</v>
      </c>
    </row>
    <row r="645" spans="1:8" x14ac:dyDescent="0.2">
      <c r="A645" s="72" t="s">
        <v>1739</v>
      </c>
      <c r="B645" s="74">
        <v>38116</v>
      </c>
      <c r="C645" s="71">
        <v>570</v>
      </c>
      <c r="D645" s="64" t="s">
        <v>1069</v>
      </c>
      <c r="E645" s="69">
        <v>538.09</v>
      </c>
      <c r="F645" s="62" t="s">
        <v>1591</v>
      </c>
      <c r="G645" s="62" t="s">
        <v>1587</v>
      </c>
      <c r="H645" s="62" t="s">
        <v>1528</v>
      </c>
    </row>
    <row r="646" spans="1:8" x14ac:dyDescent="0.2">
      <c r="A646" s="72" t="s">
        <v>1741</v>
      </c>
      <c r="B646" s="74">
        <v>38117</v>
      </c>
      <c r="C646" s="71">
        <v>289</v>
      </c>
      <c r="D646" s="64" t="s">
        <v>273</v>
      </c>
      <c r="E646" s="72">
        <v>80614</v>
      </c>
      <c r="F646" s="62" t="s">
        <v>1594</v>
      </c>
      <c r="G646" s="62" t="s">
        <v>1587</v>
      </c>
      <c r="H646" s="62" t="s">
        <v>1528</v>
      </c>
    </row>
    <row r="647" spans="1:8" x14ac:dyDescent="0.2">
      <c r="A647" s="72" t="s">
        <v>1743</v>
      </c>
      <c r="B647" s="74">
        <v>38121</v>
      </c>
      <c r="C647" s="71">
        <v>240</v>
      </c>
      <c r="D647" s="64" t="s">
        <v>273</v>
      </c>
      <c r="E647" s="72">
        <v>-1000</v>
      </c>
      <c r="F647" s="62" t="s">
        <v>1594</v>
      </c>
      <c r="G647" s="62" t="s">
        <v>1587</v>
      </c>
      <c r="H647" s="62" t="s">
        <v>1554</v>
      </c>
    </row>
    <row r="648" spans="1:8" x14ac:dyDescent="0.2">
      <c r="A648" s="72" t="s">
        <v>1744</v>
      </c>
      <c r="B648" s="74">
        <v>38126</v>
      </c>
      <c r="C648" s="71">
        <v>176</v>
      </c>
      <c r="D648" s="64" t="s">
        <v>273</v>
      </c>
      <c r="E648" s="72">
        <v>25000</v>
      </c>
      <c r="F648" s="62" t="s">
        <v>1594</v>
      </c>
      <c r="G648" s="62" t="s">
        <v>1587</v>
      </c>
      <c r="H648" s="62" t="s">
        <v>1528</v>
      </c>
    </row>
    <row r="649" spans="1:8" x14ac:dyDescent="0.2">
      <c r="A649" s="72" t="s">
        <v>1745</v>
      </c>
      <c r="B649" s="74">
        <v>38127</v>
      </c>
      <c r="C649" s="71">
        <v>600</v>
      </c>
      <c r="D649" s="64" t="s">
        <v>273</v>
      </c>
      <c r="E649" s="72">
        <v>19300</v>
      </c>
      <c r="F649" s="62" t="s">
        <v>1963</v>
      </c>
      <c r="G649" s="62" t="s">
        <v>1588</v>
      </c>
      <c r="H649" s="62" t="s">
        <v>1607</v>
      </c>
    </row>
    <row r="650" spans="1:8" x14ac:dyDescent="0.2">
      <c r="A650" s="72" t="s">
        <v>1746</v>
      </c>
      <c r="B650" s="74">
        <v>38132</v>
      </c>
      <c r="C650" s="71">
        <v>601</v>
      </c>
      <c r="D650" s="64" t="s">
        <v>273</v>
      </c>
      <c r="E650" s="72">
        <v>29130</v>
      </c>
      <c r="F650" s="62" t="s">
        <v>1963</v>
      </c>
      <c r="G650" s="62" t="s">
        <v>1587</v>
      </c>
      <c r="H650" s="62" t="s">
        <v>1528</v>
      </c>
    </row>
    <row r="651" spans="1:8" x14ac:dyDescent="0.2">
      <c r="A651" s="72" t="s">
        <v>1747</v>
      </c>
      <c r="B651" s="74">
        <v>38132</v>
      </c>
      <c r="C651" s="71">
        <v>602</v>
      </c>
      <c r="D651" s="64" t="s">
        <v>273</v>
      </c>
      <c r="E651" s="72">
        <v>19064.38</v>
      </c>
      <c r="F651" s="62" t="s">
        <v>1963</v>
      </c>
      <c r="G651" s="62" t="s">
        <v>1587</v>
      </c>
      <c r="H651" s="62" t="s">
        <v>1536</v>
      </c>
    </row>
    <row r="652" spans="1:8" x14ac:dyDescent="0.2">
      <c r="A652" s="72" t="s">
        <v>1748</v>
      </c>
      <c r="B652" s="74">
        <v>38132</v>
      </c>
      <c r="C652" s="71">
        <v>579</v>
      </c>
      <c r="D652" s="64" t="s">
        <v>273</v>
      </c>
      <c r="E652" s="72">
        <v>96974.78</v>
      </c>
      <c r="F652" s="62" t="s">
        <v>1963</v>
      </c>
      <c r="G652" s="62" t="s">
        <v>1587</v>
      </c>
      <c r="H652" s="62" t="s">
        <v>1579</v>
      </c>
    </row>
    <row r="653" spans="1:8" x14ac:dyDescent="0.2">
      <c r="A653" s="72" t="s">
        <v>1749</v>
      </c>
      <c r="B653" s="74">
        <v>38132</v>
      </c>
      <c r="C653" s="71">
        <v>439</v>
      </c>
      <c r="D653" s="64" t="s">
        <v>273</v>
      </c>
      <c r="E653" s="72">
        <v>25700</v>
      </c>
      <c r="F653" s="62" t="s">
        <v>1591</v>
      </c>
      <c r="G653" s="62" t="s">
        <v>1588</v>
      </c>
      <c r="H653" s="62" t="s">
        <v>1607</v>
      </c>
    </row>
    <row r="654" spans="1:8" x14ac:dyDescent="0.2">
      <c r="A654" s="72" t="s">
        <v>1750</v>
      </c>
      <c r="B654" s="74">
        <v>38132</v>
      </c>
      <c r="C654" s="71">
        <v>439</v>
      </c>
      <c r="D654" s="64" t="s">
        <v>273</v>
      </c>
      <c r="E654" s="72">
        <v>11795</v>
      </c>
      <c r="F654" s="62" t="s">
        <v>1591</v>
      </c>
      <c r="G654" s="62" t="s">
        <v>1588</v>
      </c>
      <c r="H654" s="62" t="s">
        <v>1607</v>
      </c>
    </row>
    <row r="655" spans="1:8" x14ac:dyDescent="0.2">
      <c r="A655" s="72">
        <v>2</v>
      </c>
      <c r="B655" s="74">
        <v>38133</v>
      </c>
      <c r="C655" s="71">
        <v>599</v>
      </c>
      <c r="D655" s="64" t="s">
        <v>273</v>
      </c>
      <c r="E655" s="72">
        <v>765</v>
      </c>
      <c r="F655" s="62" t="s">
        <v>1599</v>
      </c>
      <c r="G655" s="62" t="s">
        <v>1587</v>
      </c>
      <c r="H655" s="62" t="s">
        <v>1528</v>
      </c>
    </row>
    <row r="656" spans="1:8" x14ac:dyDescent="0.2">
      <c r="A656" s="72" t="s">
        <v>1751</v>
      </c>
      <c r="B656" s="74">
        <v>38133</v>
      </c>
      <c r="C656" s="71">
        <v>414</v>
      </c>
      <c r="D656" s="64" t="s">
        <v>273</v>
      </c>
      <c r="E656" s="72">
        <v>2800</v>
      </c>
      <c r="F656" s="62" t="s">
        <v>1612</v>
      </c>
      <c r="G656" s="62" t="s">
        <v>1588</v>
      </c>
      <c r="H656" s="62" t="s">
        <v>1607</v>
      </c>
    </row>
    <row r="657" spans="1:8" x14ac:dyDescent="0.2">
      <c r="A657" s="72" t="s">
        <v>1752</v>
      </c>
      <c r="B657" s="74">
        <v>38134</v>
      </c>
      <c r="C657" s="71">
        <v>599</v>
      </c>
      <c r="D657" s="64" t="s">
        <v>273</v>
      </c>
      <c r="E657" s="72">
        <v>12390</v>
      </c>
      <c r="F657" s="62" t="s">
        <v>1599</v>
      </c>
      <c r="G657" s="62" t="s">
        <v>1587</v>
      </c>
      <c r="H657" s="62" t="s">
        <v>1528</v>
      </c>
    </row>
    <row r="658" spans="1:8" x14ac:dyDescent="0.2">
      <c r="A658" s="72" t="s">
        <v>1754</v>
      </c>
      <c r="B658" s="74">
        <v>38134</v>
      </c>
      <c r="C658" s="71">
        <v>212</v>
      </c>
      <c r="D658" s="64" t="s">
        <v>273</v>
      </c>
      <c r="E658" s="72">
        <v>20289</v>
      </c>
      <c r="F658" s="62" t="s">
        <v>1591</v>
      </c>
      <c r="G658" s="62" t="s">
        <v>1587</v>
      </c>
      <c r="H658" s="62" t="s">
        <v>1597</v>
      </c>
    </row>
    <row r="659" spans="1:8" x14ac:dyDescent="0.2">
      <c r="A659" s="72" t="s">
        <v>1755</v>
      </c>
      <c r="B659" s="74">
        <v>38135</v>
      </c>
      <c r="C659" s="71">
        <v>432</v>
      </c>
      <c r="D659" s="64" t="s">
        <v>273</v>
      </c>
      <c r="E659" s="72">
        <v>1207.5</v>
      </c>
      <c r="F659" s="62" t="s">
        <v>1591</v>
      </c>
      <c r="G659" s="62" t="s">
        <v>1588</v>
      </c>
      <c r="H659" s="62" t="s">
        <v>2127</v>
      </c>
    </row>
    <row r="660" spans="1:8" x14ac:dyDescent="0.2">
      <c r="A660" s="72" t="s">
        <v>1756</v>
      </c>
      <c r="B660" s="74">
        <v>38139</v>
      </c>
      <c r="C660" s="71">
        <v>603</v>
      </c>
      <c r="D660" s="64" t="s">
        <v>273</v>
      </c>
      <c r="E660" s="72">
        <v>4010</v>
      </c>
      <c r="F660" s="62" t="s">
        <v>1594</v>
      </c>
      <c r="G660" s="62" t="s">
        <v>1587</v>
      </c>
      <c r="H660" s="62" t="s">
        <v>1538</v>
      </c>
    </row>
    <row r="661" spans="1:8" x14ac:dyDescent="0.2">
      <c r="A661" s="72" t="s">
        <v>1757</v>
      </c>
      <c r="B661" s="74">
        <v>38139</v>
      </c>
      <c r="C661" s="71">
        <v>604</v>
      </c>
      <c r="D661" s="64" t="s">
        <v>273</v>
      </c>
      <c r="E661" s="69">
        <v>14410</v>
      </c>
      <c r="F661" s="62" t="s">
        <v>1594</v>
      </c>
      <c r="G661" s="62" t="s">
        <v>1587</v>
      </c>
      <c r="H661" s="62" t="s">
        <v>1538</v>
      </c>
    </row>
    <row r="662" spans="1:8" x14ac:dyDescent="0.2">
      <c r="A662" s="72" t="s">
        <v>1758</v>
      </c>
      <c r="B662" s="74">
        <v>38140</v>
      </c>
      <c r="C662" s="71">
        <v>565</v>
      </c>
      <c r="D662" s="64" t="s">
        <v>273</v>
      </c>
      <c r="E662" s="27">
        <v>23800</v>
      </c>
      <c r="F662" s="62" t="s">
        <v>1610</v>
      </c>
      <c r="G662" s="62" t="s">
        <v>1587</v>
      </c>
      <c r="H662" s="62" t="s">
        <v>1544</v>
      </c>
    </row>
    <row r="663" spans="1:8" x14ac:dyDescent="0.2">
      <c r="A663" s="72" t="s">
        <v>1759</v>
      </c>
      <c r="B663" s="74">
        <v>38140</v>
      </c>
      <c r="C663" s="71">
        <v>560</v>
      </c>
      <c r="D663" s="64" t="s">
        <v>273</v>
      </c>
      <c r="E663" s="27">
        <v>-14410</v>
      </c>
      <c r="F663" s="62" t="s">
        <v>1963</v>
      </c>
      <c r="G663" s="62" t="s">
        <v>1587</v>
      </c>
      <c r="H663" s="62" t="s">
        <v>1528</v>
      </c>
    </row>
    <row r="664" spans="1:8" x14ac:dyDescent="0.2">
      <c r="A664" s="72" t="s">
        <v>1760</v>
      </c>
      <c r="B664" s="74">
        <v>38140</v>
      </c>
      <c r="C664" s="71">
        <v>293</v>
      </c>
      <c r="D664" s="64" t="s">
        <v>273</v>
      </c>
      <c r="E664" s="27">
        <v>14503.5</v>
      </c>
      <c r="F664" s="62" t="s">
        <v>1594</v>
      </c>
      <c r="G664" s="62" t="s">
        <v>1587</v>
      </c>
      <c r="H664" s="62" t="s">
        <v>1597</v>
      </c>
    </row>
    <row r="665" spans="1:8" x14ac:dyDescent="0.2">
      <c r="A665" s="72" t="s">
        <v>1761</v>
      </c>
      <c r="B665" s="74">
        <v>38142</v>
      </c>
      <c r="C665" s="71">
        <v>590</v>
      </c>
      <c r="D665" s="64" t="s">
        <v>273</v>
      </c>
      <c r="E665" s="27">
        <v>146.5</v>
      </c>
      <c r="F665" s="62" t="s">
        <v>1591</v>
      </c>
      <c r="G665" s="62" t="s">
        <v>1587</v>
      </c>
      <c r="H665" s="62" t="s">
        <v>1541</v>
      </c>
    </row>
    <row r="666" spans="1:8" x14ac:dyDescent="0.2">
      <c r="A666" s="72" t="s">
        <v>1762</v>
      </c>
      <c r="B666" s="74">
        <v>38142</v>
      </c>
      <c r="C666" s="71">
        <v>156</v>
      </c>
      <c r="D666" s="64" t="s">
        <v>273</v>
      </c>
      <c r="E666" s="27">
        <v>48750</v>
      </c>
      <c r="F666" s="62" t="s">
        <v>1599</v>
      </c>
      <c r="G666" s="62" t="s">
        <v>1587</v>
      </c>
      <c r="H666" s="62" t="s">
        <v>1528</v>
      </c>
    </row>
    <row r="667" spans="1:8" x14ac:dyDescent="0.2">
      <c r="A667" s="72" t="s">
        <v>1763</v>
      </c>
      <c r="B667" s="74">
        <v>38145</v>
      </c>
      <c r="C667" s="71">
        <v>30</v>
      </c>
      <c r="D667" s="64" t="s">
        <v>441</v>
      </c>
      <c r="E667" s="72">
        <v>14365</v>
      </c>
      <c r="F667" s="62" t="s">
        <v>1610</v>
      </c>
      <c r="G667" s="62" t="s">
        <v>1587</v>
      </c>
      <c r="H667" s="62" t="s">
        <v>1557</v>
      </c>
    </row>
    <row r="668" spans="1:8" x14ac:dyDescent="0.2">
      <c r="A668" s="72" t="s">
        <v>1764</v>
      </c>
      <c r="B668" s="74">
        <v>38145</v>
      </c>
      <c r="C668" s="71">
        <v>7</v>
      </c>
      <c r="D668" s="64" t="s">
        <v>441</v>
      </c>
      <c r="E668" s="72">
        <v>7300</v>
      </c>
      <c r="F668" s="62" t="s">
        <v>1599</v>
      </c>
      <c r="G668" s="62" t="s">
        <v>1587</v>
      </c>
      <c r="H668" s="62" t="s">
        <v>1528</v>
      </c>
    </row>
    <row r="669" spans="1:8" x14ac:dyDescent="0.2">
      <c r="A669" s="72" t="s">
        <v>1765</v>
      </c>
      <c r="B669" s="74">
        <v>38146</v>
      </c>
      <c r="C669" s="71">
        <v>607</v>
      </c>
      <c r="D669" s="64" t="s">
        <v>441</v>
      </c>
      <c r="E669" s="72">
        <v>9090</v>
      </c>
      <c r="F669" s="62" t="s">
        <v>1963</v>
      </c>
      <c r="G669" s="62" t="s">
        <v>1587</v>
      </c>
      <c r="H669" s="62" t="s">
        <v>1579</v>
      </c>
    </row>
    <row r="670" spans="1:8" x14ac:dyDescent="0.2">
      <c r="A670" s="72" t="s">
        <v>1766</v>
      </c>
      <c r="B670" s="74">
        <v>38146</v>
      </c>
      <c r="C670" s="71">
        <v>606</v>
      </c>
      <c r="D670" s="64" t="s">
        <v>441</v>
      </c>
      <c r="E670" s="72">
        <v>-240</v>
      </c>
      <c r="F670" s="62" t="s">
        <v>1591</v>
      </c>
      <c r="G670" s="62" t="s">
        <v>1587</v>
      </c>
      <c r="H670" s="62" t="s">
        <v>1541</v>
      </c>
    </row>
    <row r="671" spans="1:8" x14ac:dyDescent="0.2">
      <c r="A671" s="72" t="s">
        <v>1767</v>
      </c>
      <c r="B671" s="74">
        <v>38146</v>
      </c>
      <c r="C671" s="71">
        <v>608</v>
      </c>
      <c r="D671" s="64" t="s">
        <v>441</v>
      </c>
      <c r="E671" s="27">
        <v>24225</v>
      </c>
      <c r="F671" s="62" t="s">
        <v>1594</v>
      </c>
      <c r="G671" s="62" t="s">
        <v>1587</v>
      </c>
      <c r="H671" s="62" t="s">
        <v>1597</v>
      </c>
    </row>
    <row r="672" spans="1:8" x14ac:dyDescent="0.2">
      <c r="A672" s="72" t="s">
        <v>1768</v>
      </c>
      <c r="B672" s="74">
        <v>38146</v>
      </c>
      <c r="C672" s="71">
        <v>609</v>
      </c>
      <c r="D672" s="64" t="s">
        <v>2237</v>
      </c>
      <c r="E672" s="72">
        <v>287.95</v>
      </c>
      <c r="F672" s="62" t="s">
        <v>1610</v>
      </c>
      <c r="G672" s="62" t="s">
        <v>1587</v>
      </c>
      <c r="H672" s="62" t="s">
        <v>1538</v>
      </c>
    </row>
    <row r="673" spans="1:8" x14ac:dyDescent="0.2">
      <c r="A673" s="72" t="s">
        <v>1769</v>
      </c>
      <c r="B673" s="74">
        <v>38147</v>
      </c>
      <c r="C673" s="71">
        <v>600</v>
      </c>
      <c r="D673" s="64" t="s">
        <v>2237</v>
      </c>
      <c r="E673" s="27">
        <v>502.07</v>
      </c>
      <c r="F673" s="62" t="s">
        <v>1963</v>
      </c>
      <c r="G673" s="62" t="s">
        <v>1588</v>
      </c>
      <c r="H673" s="62" t="s">
        <v>1607</v>
      </c>
    </row>
    <row r="674" spans="1:8" x14ac:dyDescent="0.2">
      <c r="A674" s="72" t="s">
        <v>1770</v>
      </c>
      <c r="B674" s="74">
        <v>38147</v>
      </c>
      <c r="C674" s="71">
        <v>600</v>
      </c>
      <c r="D674" s="64" t="s">
        <v>2237</v>
      </c>
      <c r="E674" s="27">
        <v>287.45</v>
      </c>
      <c r="F674" s="62" t="s">
        <v>1963</v>
      </c>
      <c r="G674" s="62" t="s">
        <v>1588</v>
      </c>
      <c r="H674" s="62" t="s">
        <v>1607</v>
      </c>
    </row>
    <row r="675" spans="1:8" x14ac:dyDescent="0.2">
      <c r="A675" s="72" t="s">
        <v>1771</v>
      </c>
      <c r="B675" s="74">
        <v>38147</v>
      </c>
      <c r="C675" s="71">
        <v>600</v>
      </c>
      <c r="D675" s="64" t="s">
        <v>2238</v>
      </c>
      <c r="E675" s="72">
        <v>68502.759999999995</v>
      </c>
      <c r="F675" s="62" t="s">
        <v>1963</v>
      </c>
      <c r="G675" s="62" t="s">
        <v>1588</v>
      </c>
      <c r="H675" s="62" t="s">
        <v>1607</v>
      </c>
    </row>
    <row r="676" spans="1:8" x14ac:dyDescent="0.2">
      <c r="A676" s="72" t="s">
        <v>1773</v>
      </c>
      <c r="B676" s="74">
        <v>38148</v>
      </c>
      <c r="C676" s="71">
        <v>605</v>
      </c>
      <c r="D676" s="64" t="s">
        <v>2239</v>
      </c>
      <c r="E676" s="72">
        <v>36929</v>
      </c>
      <c r="F676" s="62" t="s">
        <v>1610</v>
      </c>
      <c r="G676" s="62" t="s">
        <v>1587</v>
      </c>
      <c r="H676" s="62" t="s">
        <v>1528</v>
      </c>
    </row>
    <row r="677" spans="1:8" x14ac:dyDescent="0.2">
      <c r="A677" s="72" t="s">
        <v>1775</v>
      </c>
      <c r="B677" s="74">
        <v>38148</v>
      </c>
      <c r="C677" s="71">
        <v>610</v>
      </c>
      <c r="D677" s="64" t="s">
        <v>2239</v>
      </c>
      <c r="E677" s="72">
        <v>435.4</v>
      </c>
      <c r="F677" s="62" t="s">
        <v>1591</v>
      </c>
      <c r="G677" s="62" t="s">
        <v>1588</v>
      </c>
      <c r="H677" s="62" t="s">
        <v>1784</v>
      </c>
    </row>
    <row r="678" spans="1:8" x14ac:dyDescent="0.2">
      <c r="A678" s="72" t="s">
        <v>1776</v>
      </c>
      <c r="B678" s="74">
        <v>38152</v>
      </c>
      <c r="C678" s="71">
        <v>591</v>
      </c>
      <c r="D678" s="64" t="s">
        <v>1383</v>
      </c>
      <c r="E678" s="72">
        <v>6225</v>
      </c>
      <c r="F678" s="62" t="s">
        <v>1963</v>
      </c>
      <c r="G678" s="62" t="s">
        <v>1587</v>
      </c>
      <c r="H678" s="62" t="s">
        <v>1528</v>
      </c>
    </row>
    <row r="679" spans="1:8" x14ac:dyDescent="0.2">
      <c r="A679" s="72" t="s">
        <v>1777</v>
      </c>
      <c r="B679" s="74">
        <v>38152</v>
      </c>
      <c r="C679" s="71">
        <v>611</v>
      </c>
      <c r="D679" s="64" t="s">
        <v>1383</v>
      </c>
      <c r="E679" s="27">
        <v>306</v>
      </c>
      <c r="F679" s="62" t="s">
        <v>1594</v>
      </c>
      <c r="G679" s="62" t="s">
        <v>1587</v>
      </c>
      <c r="H679" s="62" t="s">
        <v>1597</v>
      </c>
    </row>
    <row r="680" spans="1:8" x14ac:dyDescent="0.2">
      <c r="A680" s="72" t="s">
        <v>1778</v>
      </c>
      <c r="B680" s="74">
        <v>38152</v>
      </c>
      <c r="C680" s="71">
        <v>603</v>
      </c>
      <c r="D680" s="64" t="s">
        <v>2240</v>
      </c>
      <c r="E680" s="72">
        <v>9106</v>
      </c>
      <c r="F680" s="62" t="s">
        <v>1594</v>
      </c>
      <c r="G680" s="62" t="s">
        <v>1587</v>
      </c>
      <c r="H680" s="62" t="s">
        <v>1538</v>
      </c>
    </row>
    <row r="681" spans="1:8" x14ac:dyDescent="0.2">
      <c r="A681" s="72" t="s">
        <v>1779</v>
      </c>
      <c r="B681" s="74">
        <v>38156</v>
      </c>
      <c r="C681" s="71">
        <v>432</v>
      </c>
      <c r="D681" s="64" t="s">
        <v>2241</v>
      </c>
      <c r="E681" s="72">
        <v>55700</v>
      </c>
      <c r="F681" s="62" t="s">
        <v>1591</v>
      </c>
      <c r="G681" s="62" t="s">
        <v>1588</v>
      </c>
      <c r="H681" s="62" t="s">
        <v>2127</v>
      </c>
    </row>
    <row r="682" spans="1:8" x14ac:dyDescent="0.2">
      <c r="A682" s="72">
        <v>3</v>
      </c>
      <c r="B682" s="74">
        <v>38159</v>
      </c>
      <c r="C682" s="71">
        <v>599</v>
      </c>
      <c r="D682" s="64" t="s">
        <v>2241</v>
      </c>
      <c r="E682" s="72">
        <v>14000</v>
      </c>
      <c r="F682" s="62" t="s">
        <v>1599</v>
      </c>
      <c r="G682" s="62" t="s">
        <v>1587</v>
      </c>
      <c r="H682" s="62" t="s">
        <v>1528</v>
      </c>
    </row>
    <row r="683" spans="1:8" x14ac:dyDescent="0.2">
      <c r="A683" s="72" t="s">
        <v>1780</v>
      </c>
      <c r="B683" s="74">
        <v>38159</v>
      </c>
      <c r="C683" s="71">
        <v>599</v>
      </c>
      <c r="D683" s="64" t="s">
        <v>2241</v>
      </c>
      <c r="E683" s="27">
        <v>336.33</v>
      </c>
      <c r="F683" s="62" t="s">
        <v>1599</v>
      </c>
      <c r="G683" s="62" t="s">
        <v>1587</v>
      </c>
      <c r="H683" s="62" t="s">
        <v>1528</v>
      </c>
    </row>
    <row r="684" spans="1:8" x14ac:dyDescent="0.2">
      <c r="A684" s="72" t="s">
        <v>1781</v>
      </c>
      <c r="B684" s="74">
        <v>38159</v>
      </c>
      <c r="C684" s="71">
        <v>614</v>
      </c>
      <c r="D684" s="64" t="s">
        <v>572</v>
      </c>
      <c r="E684" s="72">
        <v>34800</v>
      </c>
      <c r="F684" s="62" t="s">
        <v>1591</v>
      </c>
      <c r="G684" s="62" t="s">
        <v>1587</v>
      </c>
      <c r="H684" s="62" t="s">
        <v>1597</v>
      </c>
    </row>
    <row r="685" spans="1:8" x14ac:dyDescent="0.2">
      <c r="A685" s="72" t="s">
        <v>1782</v>
      </c>
      <c r="B685" s="74">
        <v>38159</v>
      </c>
      <c r="C685" s="71">
        <v>234</v>
      </c>
      <c r="D685" s="64" t="s">
        <v>572</v>
      </c>
      <c r="E685" s="27">
        <v>16340</v>
      </c>
      <c r="F685" s="62" t="s">
        <v>1591</v>
      </c>
      <c r="G685" s="62" t="s">
        <v>1587</v>
      </c>
      <c r="H685" s="62" t="s">
        <v>1597</v>
      </c>
    </row>
    <row r="686" spans="1:8" x14ac:dyDescent="0.2">
      <c r="A686" s="72" t="s">
        <v>1783</v>
      </c>
      <c r="B686" s="74">
        <v>38159</v>
      </c>
      <c r="C686" s="71">
        <v>162</v>
      </c>
      <c r="D686" s="64" t="s">
        <v>572</v>
      </c>
      <c r="E686" s="27">
        <v>-990</v>
      </c>
      <c r="F686" s="62" t="s">
        <v>1594</v>
      </c>
      <c r="G686" s="62" t="s">
        <v>1587</v>
      </c>
      <c r="H686" s="62" t="s">
        <v>1597</v>
      </c>
    </row>
    <row r="687" spans="1:8" x14ac:dyDescent="0.2">
      <c r="A687" s="72" t="s">
        <v>1785</v>
      </c>
      <c r="B687" s="74">
        <v>38160</v>
      </c>
      <c r="C687" s="71">
        <v>143</v>
      </c>
      <c r="D687" s="64" t="s">
        <v>984</v>
      </c>
      <c r="E687" s="72">
        <v>2583.33</v>
      </c>
      <c r="F687" s="62" t="s">
        <v>1594</v>
      </c>
      <c r="G687" s="62" t="s">
        <v>1587</v>
      </c>
      <c r="H687" s="62" t="s">
        <v>1597</v>
      </c>
    </row>
    <row r="688" spans="1:8" x14ac:dyDescent="0.2">
      <c r="A688" s="72" t="s">
        <v>1786</v>
      </c>
      <c r="B688" s="74">
        <v>38161</v>
      </c>
      <c r="C688" s="71">
        <v>613</v>
      </c>
      <c r="D688" s="64" t="s">
        <v>984</v>
      </c>
      <c r="E688" s="72">
        <v>2583.33</v>
      </c>
      <c r="F688" s="62" t="s">
        <v>1594</v>
      </c>
      <c r="G688" s="62" t="s">
        <v>1587</v>
      </c>
      <c r="H688" s="62" t="s">
        <v>1597</v>
      </c>
    </row>
    <row r="689" spans="1:8" x14ac:dyDescent="0.2">
      <c r="A689" s="72" t="s">
        <v>1787</v>
      </c>
      <c r="B689" s="74">
        <v>38162</v>
      </c>
      <c r="C689" s="71">
        <v>44</v>
      </c>
      <c r="D689" s="64" t="s">
        <v>984</v>
      </c>
      <c r="E689" s="72">
        <v>2583.33</v>
      </c>
      <c r="F689" s="62" t="s">
        <v>1594</v>
      </c>
      <c r="G689" s="62" t="s">
        <v>1587</v>
      </c>
      <c r="H689" s="62" t="s">
        <v>1597</v>
      </c>
    </row>
    <row r="690" spans="1:8" x14ac:dyDescent="0.2">
      <c r="A690" s="72" t="s">
        <v>1789</v>
      </c>
      <c r="B690" s="74">
        <v>38162</v>
      </c>
      <c r="C690" s="71">
        <v>616</v>
      </c>
      <c r="D690" s="64" t="s">
        <v>984</v>
      </c>
      <c r="E690" s="72">
        <v>2583.33</v>
      </c>
      <c r="F690" s="62" t="s">
        <v>1594</v>
      </c>
      <c r="G690" s="62" t="s">
        <v>1587</v>
      </c>
      <c r="H690" s="62" t="s">
        <v>1550</v>
      </c>
    </row>
    <row r="691" spans="1:8" x14ac:dyDescent="0.2">
      <c r="A691" s="72" t="s">
        <v>1791</v>
      </c>
      <c r="B691" s="74">
        <v>38163</v>
      </c>
      <c r="C691" s="71">
        <v>56</v>
      </c>
      <c r="D691" s="64" t="s">
        <v>984</v>
      </c>
      <c r="E691" s="72">
        <v>2583.33</v>
      </c>
      <c r="F691" s="62" t="s">
        <v>1594</v>
      </c>
      <c r="G691" s="62" t="s">
        <v>1587</v>
      </c>
      <c r="H691" s="62" t="s">
        <v>1541</v>
      </c>
    </row>
    <row r="692" spans="1:8" x14ac:dyDescent="0.2">
      <c r="A692" s="72" t="s">
        <v>1792</v>
      </c>
      <c r="B692" s="74">
        <v>38166</v>
      </c>
      <c r="C692" s="71">
        <v>617</v>
      </c>
      <c r="D692" s="64" t="s">
        <v>984</v>
      </c>
      <c r="E692" s="72">
        <v>2583.33</v>
      </c>
      <c r="F692" s="62" t="s">
        <v>1594</v>
      </c>
      <c r="G692" s="62" t="s">
        <v>1587</v>
      </c>
      <c r="H692" s="62" t="s">
        <v>1528</v>
      </c>
    </row>
    <row r="693" spans="1:8" x14ac:dyDescent="0.2">
      <c r="A693" s="72" t="s">
        <v>1798</v>
      </c>
      <c r="B693" s="74">
        <v>38167</v>
      </c>
      <c r="C693" s="71">
        <v>515</v>
      </c>
      <c r="D693" s="64" t="s">
        <v>984</v>
      </c>
      <c r="E693" s="72">
        <v>2583.33</v>
      </c>
      <c r="F693" s="62" t="s">
        <v>1610</v>
      </c>
      <c r="G693" s="62" t="s">
        <v>1587</v>
      </c>
      <c r="H693" s="62" t="s">
        <v>1597</v>
      </c>
    </row>
    <row r="694" spans="1:8" x14ac:dyDescent="0.2">
      <c r="A694" s="72" t="s">
        <v>1788</v>
      </c>
      <c r="B694" s="74">
        <v>38167</v>
      </c>
      <c r="C694" s="71">
        <v>345</v>
      </c>
      <c r="D694" s="64" t="s">
        <v>984</v>
      </c>
      <c r="E694" s="72">
        <v>2583.33</v>
      </c>
      <c r="F694" s="62" t="s">
        <v>1790</v>
      </c>
      <c r="G694" s="62" t="s">
        <v>1587</v>
      </c>
      <c r="H694" s="62" t="s">
        <v>1554</v>
      </c>
    </row>
    <row r="695" spans="1:8" x14ac:dyDescent="0.2">
      <c r="A695" s="72" t="s">
        <v>1793</v>
      </c>
      <c r="B695" s="74">
        <v>38167</v>
      </c>
      <c r="C695" s="71">
        <v>7</v>
      </c>
      <c r="D695" s="64" t="s">
        <v>984</v>
      </c>
      <c r="E695" s="72">
        <v>2583.33</v>
      </c>
      <c r="F695" s="62" t="s">
        <v>1599</v>
      </c>
      <c r="G695" s="62" t="s">
        <v>1587</v>
      </c>
      <c r="H695" s="62" t="s">
        <v>1528</v>
      </c>
    </row>
    <row r="696" spans="1:8" x14ac:dyDescent="0.2">
      <c r="A696" s="72" t="s">
        <v>1794</v>
      </c>
      <c r="B696" s="74">
        <v>38167</v>
      </c>
      <c r="C696" s="71">
        <v>579</v>
      </c>
      <c r="D696" s="64" t="s">
        <v>984</v>
      </c>
      <c r="E696" s="72">
        <v>2583.33</v>
      </c>
      <c r="F696" s="62" t="s">
        <v>1963</v>
      </c>
      <c r="G696" s="62" t="s">
        <v>1587</v>
      </c>
      <c r="H696" s="62" t="s">
        <v>1579</v>
      </c>
    </row>
    <row r="697" spans="1:8" x14ac:dyDescent="0.2">
      <c r="A697" s="72" t="s">
        <v>1795</v>
      </c>
      <c r="B697" s="74">
        <v>38167</v>
      </c>
      <c r="C697" s="71">
        <v>163</v>
      </c>
      <c r="D697" s="64" t="s">
        <v>984</v>
      </c>
      <c r="E697" s="72">
        <v>12916.65</v>
      </c>
      <c r="F697" s="62" t="s">
        <v>1599</v>
      </c>
      <c r="G697" s="62" t="s">
        <v>1587</v>
      </c>
      <c r="H697" s="62" t="s">
        <v>1528</v>
      </c>
    </row>
    <row r="698" spans="1:8" x14ac:dyDescent="0.2">
      <c r="A698" s="72" t="s">
        <v>1796</v>
      </c>
      <c r="B698" s="74">
        <v>38167</v>
      </c>
      <c r="C698" s="71">
        <v>240</v>
      </c>
      <c r="D698" s="64" t="s">
        <v>984</v>
      </c>
      <c r="E698" s="27">
        <v>518.32000000000005</v>
      </c>
      <c r="F698" s="62" t="s">
        <v>1790</v>
      </c>
      <c r="G698" s="62" t="s">
        <v>1587</v>
      </c>
      <c r="H698" s="62" t="s">
        <v>1554</v>
      </c>
    </row>
    <row r="699" spans="1:8" x14ac:dyDescent="0.2">
      <c r="A699" s="72" t="s">
        <v>1797</v>
      </c>
      <c r="B699" s="74">
        <v>38167</v>
      </c>
      <c r="C699" s="71">
        <v>271</v>
      </c>
      <c r="D699" s="64" t="s">
        <v>984</v>
      </c>
      <c r="E699" s="27">
        <v>1231.25</v>
      </c>
      <c r="F699" s="62" t="s">
        <v>1594</v>
      </c>
      <c r="G699" s="62" t="s">
        <v>1587</v>
      </c>
      <c r="H699" s="62" t="s">
        <v>1539</v>
      </c>
    </row>
    <row r="700" spans="1:8" x14ac:dyDescent="0.2">
      <c r="A700" s="72" t="s">
        <v>1800</v>
      </c>
      <c r="B700" s="74">
        <v>38168</v>
      </c>
      <c r="C700" s="71">
        <v>433</v>
      </c>
      <c r="D700" s="64" t="s">
        <v>984</v>
      </c>
      <c r="E700" s="27">
        <v>1231.25</v>
      </c>
      <c r="F700" s="62" t="s">
        <v>1610</v>
      </c>
      <c r="G700" s="62" t="s">
        <v>1587</v>
      </c>
      <c r="H700" s="62" t="s">
        <v>1539</v>
      </c>
    </row>
    <row r="701" spans="1:8" x14ac:dyDescent="0.2">
      <c r="A701" s="72">
        <v>4</v>
      </c>
      <c r="B701" s="74">
        <v>38169</v>
      </c>
      <c r="C701" s="71">
        <v>414</v>
      </c>
      <c r="D701" s="64" t="s">
        <v>984</v>
      </c>
      <c r="E701" s="27">
        <v>56.12</v>
      </c>
      <c r="F701" s="62" t="s">
        <v>1594</v>
      </c>
      <c r="G701" s="62" t="s">
        <v>1588</v>
      </c>
      <c r="H701" s="62" t="s">
        <v>1607</v>
      </c>
    </row>
    <row r="702" spans="1:8" x14ac:dyDescent="0.2">
      <c r="A702" s="72" t="s">
        <v>1801</v>
      </c>
      <c r="B702" s="74">
        <v>38169</v>
      </c>
      <c r="C702" s="71">
        <v>64</v>
      </c>
      <c r="D702" s="64" t="s">
        <v>984</v>
      </c>
      <c r="E702" s="27">
        <v>384.55</v>
      </c>
      <c r="F702" s="62" t="s">
        <v>1610</v>
      </c>
      <c r="G702" s="62" t="s">
        <v>1587</v>
      </c>
      <c r="H702" s="62" t="s">
        <v>1597</v>
      </c>
    </row>
    <row r="703" spans="1:8" x14ac:dyDescent="0.2">
      <c r="A703" s="72" t="s">
        <v>1802</v>
      </c>
      <c r="B703" s="74">
        <v>38169</v>
      </c>
      <c r="C703" s="71">
        <v>619</v>
      </c>
      <c r="D703" s="64" t="s">
        <v>984</v>
      </c>
      <c r="E703" s="27">
        <v>1231.25</v>
      </c>
      <c r="F703" s="62" t="s">
        <v>1610</v>
      </c>
      <c r="G703" s="62" t="s">
        <v>1587</v>
      </c>
      <c r="H703" s="62" t="s">
        <v>1597</v>
      </c>
    </row>
    <row r="704" spans="1:8" x14ac:dyDescent="0.2">
      <c r="A704" s="72" t="s">
        <v>1804</v>
      </c>
      <c r="B704" s="74">
        <v>38173</v>
      </c>
      <c r="C704" s="71">
        <v>523</v>
      </c>
      <c r="D704" s="64" t="s">
        <v>984</v>
      </c>
      <c r="E704" s="27">
        <v>1338.87</v>
      </c>
      <c r="F704" s="62" t="s">
        <v>1610</v>
      </c>
      <c r="G704" s="62" t="s">
        <v>1587</v>
      </c>
      <c r="H704" s="62" t="s">
        <v>1557</v>
      </c>
    </row>
    <row r="705" spans="1:8" x14ac:dyDescent="0.2">
      <c r="A705" s="72" t="s">
        <v>1806</v>
      </c>
      <c r="B705" s="74">
        <v>38173</v>
      </c>
      <c r="C705" s="71">
        <v>30</v>
      </c>
      <c r="D705" s="64" t="s">
        <v>1257</v>
      </c>
      <c r="E705" s="72">
        <v>27000</v>
      </c>
      <c r="F705" s="62" t="s">
        <v>1610</v>
      </c>
      <c r="G705" s="62" t="s">
        <v>1587</v>
      </c>
      <c r="H705" s="62" t="s">
        <v>1557</v>
      </c>
    </row>
    <row r="706" spans="1:8" x14ac:dyDescent="0.2">
      <c r="A706" s="72" t="s">
        <v>1807</v>
      </c>
      <c r="B706" s="74">
        <v>38174</v>
      </c>
      <c r="C706" s="71">
        <v>43</v>
      </c>
      <c r="D706" s="64" t="s">
        <v>1257</v>
      </c>
      <c r="E706" s="27">
        <v>725</v>
      </c>
      <c r="F706" s="62" t="s">
        <v>1610</v>
      </c>
      <c r="G706" s="62" t="s">
        <v>1587</v>
      </c>
      <c r="H706" s="62" t="s">
        <v>1597</v>
      </c>
    </row>
    <row r="707" spans="1:8" x14ac:dyDescent="0.2">
      <c r="A707" s="72" t="s">
        <v>1808</v>
      </c>
      <c r="B707" s="74">
        <v>38174</v>
      </c>
      <c r="C707" s="71">
        <v>176</v>
      </c>
      <c r="D707" s="64" t="s">
        <v>230</v>
      </c>
      <c r="E707" s="72">
        <v>20597</v>
      </c>
      <c r="F707" s="62" t="s">
        <v>1594</v>
      </c>
      <c r="G707" s="62" t="s">
        <v>1587</v>
      </c>
      <c r="H707" s="62" t="s">
        <v>1528</v>
      </c>
    </row>
    <row r="708" spans="1:8" x14ac:dyDescent="0.2">
      <c r="A708" s="72" t="s">
        <v>1809</v>
      </c>
      <c r="B708" s="74">
        <v>38176</v>
      </c>
      <c r="C708" s="71">
        <v>63</v>
      </c>
      <c r="D708" s="64" t="s">
        <v>230</v>
      </c>
      <c r="E708" s="72">
        <v>1180</v>
      </c>
      <c r="F708" s="62" t="s">
        <v>1599</v>
      </c>
      <c r="G708" s="62" t="s">
        <v>1587</v>
      </c>
      <c r="H708" s="62" t="s">
        <v>1528</v>
      </c>
    </row>
    <row r="709" spans="1:8" x14ac:dyDescent="0.2">
      <c r="A709" s="72" t="s">
        <v>1811</v>
      </c>
      <c r="B709" s="74">
        <v>38176</v>
      </c>
      <c r="C709" s="71">
        <v>622</v>
      </c>
      <c r="D709" s="64" t="s">
        <v>230</v>
      </c>
      <c r="E709" s="72">
        <v>17503</v>
      </c>
      <c r="F709" s="62" t="s">
        <v>1594</v>
      </c>
      <c r="G709" s="62" t="s">
        <v>1587</v>
      </c>
      <c r="H709" s="62" t="s">
        <v>1597</v>
      </c>
    </row>
    <row r="710" spans="1:8" x14ac:dyDescent="0.2">
      <c r="A710" s="72" t="s">
        <v>1812</v>
      </c>
      <c r="B710" s="74">
        <v>38176</v>
      </c>
      <c r="C710" s="71">
        <v>620</v>
      </c>
      <c r="D710" s="64" t="s">
        <v>230</v>
      </c>
      <c r="E710" s="72">
        <v>8800</v>
      </c>
      <c r="F710" s="62" t="s">
        <v>1610</v>
      </c>
      <c r="G710" s="62" t="s">
        <v>1587</v>
      </c>
      <c r="H710" s="62" t="s">
        <v>1538</v>
      </c>
    </row>
    <row r="711" spans="1:8" x14ac:dyDescent="0.2">
      <c r="A711" s="72" t="s">
        <v>1814</v>
      </c>
      <c r="B711" s="74">
        <v>38177</v>
      </c>
      <c r="C711" s="71">
        <v>621</v>
      </c>
      <c r="D711" s="64" t="s">
        <v>230</v>
      </c>
      <c r="E711" s="72">
        <v>22875</v>
      </c>
      <c r="F711" s="62" t="s">
        <v>1963</v>
      </c>
      <c r="G711" s="62" t="s">
        <v>1587</v>
      </c>
      <c r="H711" s="62" t="s">
        <v>1528</v>
      </c>
    </row>
    <row r="712" spans="1:8" x14ac:dyDescent="0.2">
      <c r="A712" s="72" t="s">
        <v>1815</v>
      </c>
      <c r="B712" s="74">
        <v>38177</v>
      </c>
      <c r="C712" s="71">
        <v>198</v>
      </c>
      <c r="D712" s="64" t="s">
        <v>230</v>
      </c>
      <c r="E712" s="72">
        <v>6795</v>
      </c>
      <c r="F712" s="62" t="s">
        <v>1591</v>
      </c>
      <c r="G712" s="62" t="s">
        <v>1587</v>
      </c>
      <c r="H712" s="62" t="s">
        <v>1528</v>
      </c>
    </row>
    <row r="713" spans="1:8" x14ac:dyDescent="0.2">
      <c r="A713" s="72" t="s">
        <v>1817</v>
      </c>
      <c r="B713" s="74">
        <v>38177</v>
      </c>
      <c r="C713" s="71">
        <v>43</v>
      </c>
      <c r="D713" s="64" t="s">
        <v>230</v>
      </c>
      <c r="E713" s="72">
        <v>2350</v>
      </c>
      <c r="F713" s="62" t="s">
        <v>1594</v>
      </c>
      <c r="G713" s="62" t="s">
        <v>1587</v>
      </c>
      <c r="H713" s="62" t="s">
        <v>1597</v>
      </c>
    </row>
    <row r="714" spans="1:8" x14ac:dyDescent="0.2">
      <c r="A714" s="72" t="s">
        <v>1819</v>
      </c>
      <c r="B714" s="74">
        <v>38177</v>
      </c>
      <c r="C714" s="71">
        <v>580</v>
      </c>
      <c r="D714" s="64" t="s">
        <v>230</v>
      </c>
      <c r="E714" s="72">
        <v>11725</v>
      </c>
      <c r="F714" s="62" t="s">
        <v>1594</v>
      </c>
      <c r="G714" s="62" t="s">
        <v>1587</v>
      </c>
      <c r="H714" s="62" t="s">
        <v>1567</v>
      </c>
    </row>
    <row r="715" spans="1:8" x14ac:dyDescent="0.2">
      <c r="A715" s="72" t="s">
        <v>1820</v>
      </c>
      <c r="B715" s="74">
        <v>38180</v>
      </c>
      <c r="C715" s="71">
        <v>623</v>
      </c>
      <c r="D715" s="64" t="s">
        <v>230</v>
      </c>
      <c r="E715" s="72">
        <v>16500</v>
      </c>
      <c r="F715" s="62" t="s">
        <v>1963</v>
      </c>
      <c r="G715" s="62" t="s">
        <v>1587</v>
      </c>
      <c r="H715" s="62" t="s">
        <v>1528</v>
      </c>
    </row>
    <row r="716" spans="1:8" x14ac:dyDescent="0.2">
      <c r="A716" s="72" t="s">
        <v>1822</v>
      </c>
      <c r="B716" s="74">
        <v>38180</v>
      </c>
      <c r="C716" s="71">
        <v>623</v>
      </c>
      <c r="D716" s="64" t="s">
        <v>230</v>
      </c>
      <c r="E716" s="72">
        <v>2500</v>
      </c>
      <c r="F716" s="62" t="s">
        <v>1963</v>
      </c>
      <c r="G716" s="62" t="s">
        <v>1587</v>
      </c>
      <c r="H716" s="62" t="s">
        <v>1528</v>
      </c>
    </row>
    <row r="717" spans="1:8" x14ac:dyDescent="0.2">
      <c r="A717" s="72" t="s">
        <v>1824</v>
      </c>
      <c r="B717" s="74">
        <v>38180</v>
      </c>
      <c r="C717" s="71">
        <v>623</v>
      </c>
      <c r="D717" s="64" t="s">
        <v>230</v>
      </c>
      <c r="E717" s="72">
        <v>14000</v>
      </c>
      <c r="F717" s="62" t="s">
        <v>1963</v>
      </c>
      <c r="G717" s="62" t="s">
        <v>1587</v>
      </c>
      <c r="H717" s="62" t="s">
        <v>1528</v>
      </c>
    </row>
    <row r="718" spans="1:8" x14ac:dyDescent="0.2">
      <c r="A718" s="72" t="s">
        <v>1826</v>
      </c>
      <c r="B718" s="74">
        <v>38180</v>
      </c>
      <c r="C718" s="71">
        <v>591</v>
      </c>
      <c r="D718" s="64" t="s">
        <v>230</v>
      </c>
      <c r="E718" s="72">
        <v>28200</v>
      </c>
      <c r="F718" s="62" t="s">
        <v>1963</v>
      </c>
      <c r="G718" s="62" t="s">
        <v>1587</v>
      </c>
      <c r="H718" s="62" t="s">
        <v>1528</v>
      </c>
    </row>
    <row r="719" spans="1:8" x14ac:dyDescent="0.2">
      <c r="A719" s="72" t="s">
        <v>1827</v>
      </c>
      <c r="B719" s="74">
        <v>38181</v>
      </c>
      <c r="C719" s="71">
        <v>624</v>
      </c>
      <c r="D719" s="64" t="s">
        <v>230</v>
      </c>
      <c r="E719" s="72">
        <v>17000</v>
      </c>
      <c r="F719" s="62" t="s">
        <v>1594</v>
      </c>
      <c r="G719" s="62" t="s">
        <v>1587</v>
      </c>
      <c r="H719" s="62" t="s">
        <v>1528</v>
      </c>
    </row>
    <row r="720" spans="1:8" x14ac:dyDescent="0.2">
      <c r="A720" s="72" t="s">
        <v>1828</v>
      </c>
      <c r="B720" s="74">
        <v>38181</v>
      </c>
      <c r="C720" s="71">
        <v>624</v>
      </c>
      <c r="D720" s="64" t="s">
        <v>230</v>
      </c>
      <c r="E720" s="72">
        <v>21500</v>
      </c>
      <c r="F720" s="62" t="s">
        <v>1594</v>
      </c>
      <c r="G720" s="62" t="s">
        <v>1587</v>
      </c>
      <c r="H720" s="62" t="s">
        <v>1528</v>
      </c>
    </row>
    <row r="721" spans="1:8" x14ac:dyDescent="0.2">
      <c r="A721" s="72" t="s">
        <v>1830</v>
      </c>
      <c r="B721" s="74">
        <v>38182</v>
      </c>
      <c r="C721" s="71">
        <v>579</v>
      </c>
      <c r="D721" s="64" t="s">
        <v>230</v>
      </c>
      <c r="E721" s="72">
        <v>11950</v>
      </c>
      <c r="F721" s="62" t="s">
        <v>1963</v>
      </c>
      <c r="G721" s="62" t="s">
        <v>1587</v>
      </c>
      <c r="H721" s="62" t="s">
        <v>1579</v>
      </c>
    </row>
    <row r="722" spans="1:8" x14ac:dyDescent="0.2">
      <c r="A722" s="72" t="s">
        <v>1831</v>
      </c>
      <c r="B722" s="74">
        <v>38184</v>
      </c>
      <c r="C722" s="71">
        <v>625</v>
      </c>
      <c r="D722" s="64" t="s">
        <v>230</v>
      </c>
      <c r="E722" s="72">
        <v>282.5</v>
      </c>
      <c r="F722" s="62" t="s">
        <v>1610</v>
      </c>
      <c r="G722" s="62" t="s">
        <v>1587</v>
      </c>
      <c r="H722" s="62" t="s">
        <v>1557</v>
      </c>
    </row>
    <row r="723" spans="1:8" x14ac:dyDescent="0.2">
      <c r="A723" s="72" t="s">
        <v>1832</v>
      </c>
      <c r="B723" s="74">
        <v>38187</v>
      </c>
      <c r="C723" s="71">
        <v>425</v>
      </c>
      <c r="D723" s="64" t="s">
        <v>230</v>
      </c>
      <c r="E723" s="72">
        <v>130000</v>
      </c>
      <c r="F723" s="62" t="s">
        <v>1594</v>
      </c>
      <c r="G723" s="62" t="s">
        <v>1587</v>
      </c>
      <c r="H723" s="62" t="s">
        <v>1536</v>
      </c>
    </row>
    <row r="724" spans="1:8" x14ac:dyDescent="0.2">
      <c r="A724" s="72" t="s">
        <v>1833</v>
      </c>
      <c r="B724" s="74">
        <v>38188</v>
      </c>
      <c r="C724" s="71">
        <v>626</v>
      </c>
      <c r="D724" s="64" t="s">
        <v>230</v>
      </c>
      <c r="E724" s="72">
        <v>7650</v>
      </c>
      <c r="F724" s="62" t="s">
        <v>1610</v>
      </c>
      <c r="G724" s="62" t="s">
        <v>1587</v>
      </c>
      <c r="H724" s="62" t="s">
        <v>1557</v>
      </c>
    </row>
    <row r="725" spans="1:8" x14ac:dyDescent="0.2">
      <c r="A725" s="72" t="s">
        <v>1835</v>
      </c>
      <c r="B725" s="74">
        <v>38190</v>
      </c>
      <c r="C725" s="71">
        <v>30</v>
      </c>
      <c r="D725" s="64" t="s">
        <v>230</v>
      </c>
      <c r="E725" s="72">
        <v>18525</v>
      </c>
      <c r="F725" s="62" t="s">
        <v>1610</v>
      </c>
      <c r="G725" s="62" t="s">
        <v>1587</v>
      </c>
      <c r="H725" s="62" t="s">
        <v>1557</v>
      </c>
    </row>
    <row r="726" spans="1:8" x14ac:dyDescent="0.2">
      <c r="A726" s="72" t="s">
        <v>1836</v>
      </c>
      <c r="B726" s="74">
        <v>38190</v>
      </c>
      <c r="C726" s="71">
        <v>627</v>
      </c>
      <c r="D726" s="64" t="s">
        <v>230</v>
      </c>
      <c r="E726" s="72">
        <v>22650</v>
      </c>
      <c r="F726" s="62" t="s">
        <v>1610</v>
      </c>
      <c r="G726" s="62" t="s">
        <v>1587</v>
      </c>
      <c r="H726" s="62" t="s">
        <v>1544</v>
      </c>
    </row>
    <row r="727" spans="1:8" x14ac:dyDescent="0.2">
      <c r="A727" s="72" t="s">
        <v>1837</v>
      </c>
      <c r="B727" s="74">
        <v>38190</v>
      </c>
      <c r="C727" s="71">
        <v>173</v>
      </c>
      <c r="D727" s="64" t="s">
        <v>230</v>
      </c>
      <c r="E727" s="27">
        <v>956.7</v>
      </c>
      <c r="F727" s="62" t="s">
        <v>1594</v>
      </c>
      <c r="G727" s="62" t="s">
        <v>1587</v>
      </c>
      <c r="H727" s="62" t="s">
        <v>1548</v>
      </c>
    </row>
    <row r="728" spans="1:8" x14ac:dyDescent="0.2">
      <c r="A728" s="72" t="s">
        <v>1838</v>
      </c>
      <c r="B728" s="74">
        <v>38190</v>
      </c>
      <c r="C728" s="71">
        <v>628</v>
      </c>
      <c r="D728" s="64" t="s">
        <v>230</v>
      </c>
      <c r="E728" s="27">
        <v>21000</v>
      </c>
      <c r="F728" s="62" t="s">
        <v>1594</v>
      </c>
      <c r="G728" s="62" t="s">
        <v>1587</v>
      </c>
      <c r="H728" s="62" t="s">
        <v>1538</v>
      </c>
    </row>
    <row r="729" spans="1:8" x14ac:dyDescent="0.2">
      <c r="A729" s="72" t="s">
        <v>1839</v>
      </c>
      <c r="B729" s="74">
        <v>38190</v>
      </c>
      <c r="C729" s="71">
        <v>629</v>
      </c>
      <c r="D729" s="64" t="s">
        <v>230</v>
      </c>
      <c r="E729" s="27">
        <v>10000</v>
      </c>
      <c r="F729" s="62" t="s">
        <v>1610</v>
      </c>
      <c r="G729" s="62" t="s">
        <v>1587</v>
      </c>
      <c r="H729" s="62" t="s">
        <v>1539</v>
      </c>
    </row>
    <row r="730" spans="1:8" x14ac:dyDescent="0.2">
      <c r="A730" s="72" t="s">
        <v>1840</v>
      </c>
      <c r="B730" s="74">
        <v>38190</v>
      </c>
      <c r="C730" s="71">
        <v>590</v>
      </c>
      <c r="D730" s="64" t="s">
        <v>230</v>
      </c>
      <c r="E730" s="27">
        <v>8500</v>
      </c>
      <c r="F730" s="62" t="s">
        <v>1591</v>
      </c>
      <c r="G730" s="62" t="s">
        <v>1587</v>
      </c>
      <c r="H730" s="62" t="s">
        <v>1541</v>
      </c>
    </row>
    <row r="731" spans="1:8" x14ac:dyDescent="0.2">
      <c r="A731" s="72" t="s">
        <v>1841</v>
      </c>
      <c r="B731" s="74">
        <v>38191</v>
      </c>
      <c r="C731" s="71">
        <v>618</v>
      </c>
      <c r="D731" s="64" t="s">
        <v>230</v>
      </c>
      <c r="E731" s="27">
        <v>2950</v>
      </c>
      <c r="F731" s="62" t="s">
        <v>1610</v>
      </c>
      <c r="G731" s="62" t="s">
        <v>1587</v>
      </c>
      <c r="H731" s="62" t="s">
        <v>1544</v>
      </c>
    </row>
    <row r="732" spans="1:8" x14ac:dyDescent="0.2">
      <c r="A732" s="72" t="s">
        <v>1842</v>
      </c>
      <c r="B732" s="74">
        <v>38191</v>
      </c>
      <c r="C732" s="71">
        <v>630</v>
      </c>
      <c r="D732" s="64" t="s">
        <v>230</v>
      </c>
      <c r="E732" s="27">
        <v>-650</v>
      </c>
      <c r="F732" s="62" t="s">
        <v>1594</v>
      </c>
      <c r="G732" s="62" t="s">
        <v>1587</v>
      </c>
      <c r="H732" s="62" t="s">
        <v>1597</v>
      </c>
    </row>
    <row r="733" spans="1:8" x14ac:dyDescent="0.2">
      <c r="A733" s="72" t="s">
        <v>1843</v>
      </c>
      <c r="B733" s="74">
        <v>38191</v>
      </c>
      <c r="C733" s="71">
        <v>174</v>
      </c>
      <c r="D733" s="64" t="s">
        <v>230</v>
      </c>
      <c r="E733" s="27">
        <v>42750</v>
      </c>
      <c r="F733" s="62" t="s">
        <v>1594</v>
      </c>
      <c r="G733" s="62" t="s">
        <v>1587</v>
      </c>
      <c r="H733" s="62" t="s">
        <v>1573</v>
      </c>
    </row>
    <row r="734" spans="1:8" x14ac:dyDescent="0.2">
      <c r="A734" s="72" t="s">
        <v>1844</v>
      </c>
      <c r="B734" s="74">
        <v>38191</v>
      </c>
      <c r="C734" s="71">
        <v>373</v>
      </c>
      <c r="D734" s="64" t="s">
        <v>2242</v>
      </c>
      <c r="E734" s="72">
        <v>9580</v>
      </c>
      <c r="F734" s="62" t="s">
        <v>1594</v>
      </c>
      <c r="G734" s="62" t="s">
        <v>1587</v>
      </c>
      <c r="H734" s="62" t="s">
        <v>1528</v>
      </c>
    </row>
    <row r="735" spans="1:8" x14ac:dyDescent="0.2">
      <c r="A735" s="72" t="s">
        <v>1845</v>
      </c>
      <c r="B735" s="74">
        <v>38191</v>
      </c>
      <c r="C735" s="71">
        <v>631</v>
      </c>
      <c r="D735" s="64" t="s">
        <v>2242</v>
      </c>
      <c r="E735" s="72">
        <v>12100</v>
      </c>
      <c r="F735" s="62" t="s">
        <v>1594</v>
      </c>
      <c r="G735" s="62" t="s">
        <v>1587</v>
      </c>
      <c r="H735" s="62" t="s">
        <v>1597</v>
      </c>
    </row>
    <row r="736" spans="1:8" x14ac:dyDescent="0.2">
      <c r="A736" s="72" t="s">
        <v>1846</v>
      </c>
      <c r="B736" s="74">
        <v>38191</v>
      </c>
      <c r="C736" s="71">
        <v>296</v>
      </c>
      <c r="D736" s="64" t="s">
        <v>785</v>
      </c>
      <c r="E736" s="72">
        <v>10400</v>
      </c>
      <c r="F736" s="62" t="s">
        <v>1594</v>
      </c>
      <c r="G736" s="62" t="s">
        <v>1587</v>
      </c>
      <c r="H736" s="62" t="s">
        <v>1538</v>
      </c>
    </row>
    <row r="737" spans="1:8" x14ac:dyDescent="0.2">
      <c r="A737" s="72" t="s">
        <v>1847</v>
      </c>
      <c r="B737" s="74">
        <v>38191</v>
      </c>
      <c r="C737" s="71">
        <v>201</v>
      </c>
      <c r="D737" s="64" t="s">
        <v>785</v>
      </c>
      <c r="E737" s="72">
        <v>14300</v>
      </c>
      <c r="F737" s="62" t="s">
        <v>1594</v>
      </c>
      <c r="G737" s="62" t="s">
        <v>1587</v>
      </c>
      <c r="H737" s="62" t="s">
        <v>1597</v>
      </c>
    </row>
    <row r="738" spans="1:8" x14ac:dyDescent="0.2">
      <c r="A738" s="72" t="s">
        <v>1848</v>
      </c>
      <c r="B738" s="74">
        <v>38191</v>
      </c>
      <c r="C738" s="71">
        <v>310</v>
      </c>
      <c r="D738" s="64" t="s">
        <v>785</v>
      </c>
      <c r="E738" s="27">
        <v>-10400</v>
      </c>
      <c r="F738" s="62" t="s">
        <v>1594</v>
      </c>
      <c r="G738" s="62" t="s">
        <v>1587</v>
      </c>
      <c r="H738" s="62" t="s">
        <v>1597</v>
      </c>
    </row>
    <row r="739" spans="1:8" x14ac:dyDescent="0.2">
      <c r="A739" s="72" t="s">
        <v>1849</v>
      </c>
      <c r="B739" s="74">
        <v>38191</v>
      </c>
      <c r="C739" s="71">
        <v>268</v>
      </c>
      <c r="D739" s="64" t="s">
        <v>785</v>
      </c>
      <c r="E739" s="27">
        <v>11700</v>
      </c>
      <c r="F739" s="62" t="s">
        <v>1594</v>
      </c>
      <c r="G739" s="62" t="s">
        <v>1587</v>
      </c>
      <c r="H739" s="62" t="s">
        <v>1538</v>
      </c>
    </row>
    <row r="740" spans="1:8" x14ac:dyDescent="0.2">
      <c r="A740" s="72" t="s">
        <v>1850</v>
      </c>
      <c r="B740" s="74">
        <v>38191</v>
      </c>
      <c r="C740" s="71">
        <v>318</v>
      </c>
      <c r="D740" s="64" t="s">
        <v>785</v>
      </c>
      <c r="E740" s="27">
        <v>7605</v>
      </c>
      <c r="F740" s="62" t="s">
        <v>1594</v>
      </c>
      <c r="G740" s="62" t="s">
        <v>1587</v>
      </c>
      <c r="H740" s="62" t="s">
        <v>1539</v>
      </c>
    </row>
    <row r="741" spans="1:8" x14ac:dyDescent="0.2">
      <c r="A741" s="72" t="s">
        <v>1851</v>
      </c>
      <c r="B741" s="74">
        <v>38191</v>
      </c>
      <c r="C741" s="71">
        <v>333</v>
      </c>
      <c r="D741" s="64" t="s">
        <v>2243</v>
      </c>
      <c r="E741" s="72">
        <v>632</v>
      </c>
      <c r="F741" s="62" t="s">
        <v>1594</v>
      </c>
      <c r="G741" s="62" t="s">
        <v>1587</v>
      </c>
      <c r="H741" s="62" t="s">
        <v>1557</v>
      </c>
    </row>
    <row r="742" spans="1:8" x14ac:dyDescent="0.2">
      <c r="A742" s="72" t="s">
        <v>1852</v>
      </c>
      <c r="B742" s="74">
        <v>38191</v>
      </c>
      <c r="C742" s="71">
        <v>301</v>
      </c>
      <c r="D742" s="64" t="s">
        <v>152</v>
      </c>
      <c r="E742" s="72">
        <v>14000</v>
      </c>
      <c r="F742" s="62" t="s">
        <v>1594</v>
      </c>
      <c r="G742" s="62" t="s">
        <v>1587</v>
      </c>
      <c r="H742" s="62" t="s">
        <v>1597</v>
      </c>
    </row>
    <row r="743" spans="1:8" x14ac:dyDescent="0.2">
      <c r="A743" s="72" t="s">
        <v>1853</v>
      </c>
      <c r="B743" s="74">
        <v>38191</v>
      </c>
      <c r="C743" s="71">
        <v>338</v>
      </c>
      <c r="D743" s="64" t="s">
        <v>152</v>
      </c>
      <c r="E743" s="72">
        <v>5550</v>
      </c>
      <c r="F743" s="62" t="s">
        <v>1594</v>
      </c>
      <c r="G743" s="62" t="s">
        <v>1587</v>
      </c>
      <c r="H743" s="62" t="s">
        <v>1597</v>
      </c>
    </row>
    <row r="744" spans="1:8" x14ac:dyDescent="0.2">
      <c r="A744" s="72" t="s">
        <v>1854</v>
      </c>
      <c r="B744" s="74">
        <v>38191</v>
      </c>
      <c r="C744" s="71">
        <v>270</v>
      </c>
      <c r="D744" s="64" t="s">
        <v>152</v>
      </c>
      <c r="E744" s="72">
        <v>9525</v>
      </c>
      <c r="F744" s="62" t="s">
        <v>1594</v>
      </c>
      <c r="G744" s="62" t="s">
        <v>1587</v>
      </c>
      <c r="H744" s="62" t="s">
        <v>1597</v>
      </c>
    </row>
    <row r="745" spans="1:8" x14ac:dyDescent="0.2">
      <c r="A745" s="72" t="s">
        <v>1876</v>
      </c>
      <c r="B745" s="74">
        <v>38191</v>
      </c>
      <c r="C745" s="71">
        <v>321</v>
      </c>
      <c r="D745" s="64" t="s">
        <v>152</v>
      </c>
      <c r="E745" s="72">
        <v>13600</v>
      </c>
      <c r="F745" s="62" t="s">
        <v>1594</v>
      </c>
      <c r="G745" s="62" t="s">
        <v>1587</v>
      </c>
      <c r="H745" s="62" t="s">
        <v>1597</v>
      </c>
    </row>
    <row r="746" spans="1:8" x14ac:dyDescent="0.2">
      <c r="A746" s="72" t="s">
        <v>1855</v>
      </c>
      <c r="B746" s="74">
        <v>38191</v>
      </c>
      <c r="C746" s="71">
        <v>207</v>
      </c>
      <c r="D746" s="64" t="s">
        <v>152</v>
      </c>
      <c r="E746" s="72">
        <v>80</v>
      </c>
      <c r="F746" s="62" t="s">
        <v>1594</v>
      </c>
      <c r="G746" s="62" t="s">
        <v>1587</v>
      </c>
      <c r="H746" s="62" t="s">
        <v>1597</v>
      </c>
    </row>
    <row r="747" spans="1:8" x14ac:dyDescent="0.2">
      <c r="A747" s="72" t="s">
        <v>1856</v>
      </c>
      <c r="B747" s="74">
        <v>38191</v>
      </c>
      <c r="C747" s="71">
        <v>123</v>
      </c>
      <c r="D747" s="64" t="s">
        <v>152</v>
      </c>
      <c r="E747" s="72">
        <v>14808</v>
      </c>
      <c r="F747" s="62" t="s">
        <v>1594</v>
      </c>
      <c r="G747" s="62" t="s">
        <v>1587</v>
      </c>
      <c r="H747" s="62" t="s">
        <v>1597</v>
      </c>
    </row>
    <row r="748" spans="1:8" x14ac:dyDescent="0.2">
      <c r="A748" s="72" t="s">
        <v>1857</v>
      </c>
      <c r="B748" s="74">
        <v>38191</v>
      </c>
      <c r="C748" s="71">
        <v>365</v>
      </c>
      <c r="D748" s="64" t="s">
        <v>152</v>
      </c>
      <c r="E748" s="72">
        <v>-80</v>
      </c>
      <c r="F748" s="62" t="s">
        <v>1594</v>
      </c>
      <c r="G748" s="62" t="s">
        <v>1587</v>
      </c>
      <c r="H748" s="62" t="s">
        <v>1597</v>
      </c>
    </row>
    <row r="749" spans="1:8" x14ac:dyDescent="0.2">
      <c r="A749" s="72" t="s">
        <v>1858</v>
      </c>
      <c r="B749" s="74">
        <v>38191</v>
      </c>
      <c r="C749" s="71">
        <v>633</v>
      </c>
      <c r="D749" s="64" t="s">
        <v>152</v>
      </c>
      <c r="E749" s="72">
        <v>12100</v>
      </c>
      <c r="F749" s="62" t="s">
        <v>1594</v>
      </c>
      <c r="G749" s="62" t="s">
        <v>1587</v>
      </c>
      <c r="H749" s="62" t="s">
        <v>1539</v>
      </c>
    </row>
    <row r="750" spans="1:8" x14ac:dyDescent="0.2">
      <c r="A750" s="72" t="s">
        <v>1859</v>
      </c>
      <c r="B750" s="74">
        <v>38191</v>
      </c>
      <c r="C750" s="71">
        <v>486</v>
      </c>
      <c r="D750" s="64" t="s">
        <v>152</v>
      </c>
      <c r="E750" s="72">
        <v>9850</v>
      </c>
      <c r="F750" s="62" t="s">
        <v>1594</v>
      </c>
      <c r="G750" s="62" t="s">
        <v>1587</v>
      </c>
      <c r="H750" s="62" t="s">
        <v>1536</v>
      </c>
    </row>
    <row r="751" spans="1:8" x14ac:dyDescent="0.2">
      <c r="A751" s="72" t="s">
        <v>1860</v>
      </c>
      <c r="B751" s="74">
        <v>38191</v>
      </c>
      <c r="C751" s="71">
        <v>352</v>
      </c>
      <c r="D751" s="64" t="s">
        <v>152</v>
      </c>
      <c r="E751" s="72">
        <v>6760</v>
      </c>
      <c r="F751" s="62" t="s">
        <v>1594</v>
      </c>
      <c r="G751" s="62" t="s">
        <v>1587</v>
      </c>
      <c r="H751" s="62" t="s">
        <v>1538</v>
      </c>
    </row>
    <row r="752" spans="1:8" x14ac:dyDescent="0.2">
      <c r="A752" s="72" t="s">
        <v>1861</v>
      </c>
      <c r="B752" s="74">
        <v>38191</v>
      </c>
      <c r="C752" s="71">
        <v>264</v>
      </c>
      <c r="D752" s="64" t="s">
        <v>152</v>
      </c>
      <c r="E752" s="72">
        <v>6500</v>
      </c>
      <c r="F752" s="62" t="s">
        <v>1594</v>
      </c>
      <c r="G752" s="62" t="s">
        <v>1587</v>
      </c>
      <c r="H752" s="62" t="s">
        <v>1597</v>
      </c>
    </row>
    <row r="753" spans="1:8" x14ac:dyDescent="0.2">
      <c r="A753" s="72" t="s">
        <v>1862</v>
      </c>
      <c r="B753" s="74">
        <v>38191</v>
      </c>
      <c r="C753" s="71">
        <v>226</v>
      </c>
      <c r="D753" s="64" t="s">
        <v>152</v>
      </c>
      <c r="E753" s="72">
        <v>8290</v>
      </c>
      <c r="F753" s="62" t="s">
        <v>1594</v>
      </c>
      <c r="G753" s="62" t="s">
        <v>1587</v>
      </c>
      <c r="H753" s="62" t="s">
        <v>1597</v>
      </c>
    </row>
    <row r="754" spans="1:8" x14ac:dyDescent="0.2">
      <c r="A754" s="72" t="s">
        <v>1863</v>
      </c>
      <c r="B754" s="74">
        <v>38191</v>
      </c>
      <c r="C754" s="71">
        <v>373</v>
      </c>
      <c r="D754" s="64" t="s">
        <v>152</v>
      </c>
      <c r="E754" s="72">
        <v>14000</v>
      </c>
      <c r="F754" s="62" t="s">
        <v>1594</v>
      </c>
      <c r="G754" s="62" t="s">
        <v>1587</v>
      </c>
      <c r="H754" s="62" t="s">
        <v>1528</v>
      </c>
    </row>
    <row r="755" spans="1:8" x14ac:dyDescent="0.2">
      <c r="A755" s="72" t="s">
        <v>1864</v>
      </c>
      <c r="B755" s="74">
        <v>38197</v>
      </c>
      <c r="C755" s="71">
        <v>628</v>
      </c>
      <c r="D755" s="64" t="s">
        <v>152</v>
      </c>
      <c r="E755" s="72">
        <v>6325</v>
      </c>
      <c r="F755" s="62" t="s">
        <v>1594</v>
      </c>
      <c r="G755" s="62" t="s">
        <v>1587</v>
      </c>
      <c r="H755" s="62" t="s">
        <v>1538</v>
      </c>
    </row>
    <row r="756" spans="1:8" x14ac:dyDescent="0.2">
      <c r="A756" s="72" t="s">
        <v>1865</v>
      </c>
      <c r="B756" s="74">
        <v>38197</v>
      </c>
      <c r="C756" s="71">
        <v>519</v>
      </c>
      <c r="D756" s="64" t="s">
        <v>152</v>
      </c>
      <c r="E756" s="27">
        <v>24325</v>
      </c>
      <c r="F756" s="62" t="s">
        <v>1601</v>
      </c>
      <c r="G756" s="62" t="s">
        <v>1587</v>
      </c>
      <c r="H756" s="62" t="s">
        <v>1528</v>
      </c>
    </row>
    <row r="757" spans="1:8" x14ac:dyDescent="0.2">
      <c r="A757" s="72" t="s">
        <v>1866</v>
      </c>
      <c r="B757" s="74">
        <v>38197</v>
      </c>
      <c r="C757" s="71">
        <v>634</v>
      </c>
      <c r="D757" s="64" t="s">
        <v>152</v>
      </c>
      <c r="E757" s="27">
        <v>800</v>
      </c>
      <c r="F757" s="62" t="s">
        <v>1610</v>
      </c>
      <c r="G757" s="62" t="s">
        <v>1588</v>
      </c>
      <c r="H757" s="62" t="s">
        <v>2244</v>
      </c>
    </row>
    <row r="758" spans="1:8" x14ac:dyDescent="0.2">
      <c r="A758" s="72" t="s">
        <v>1868</v>
      </c>
      <c r="B758" s="74">
        <v>38197</v>
      </c>
      <c r="C758" s="71">
        <v>612</v>
      </c>
      <c r="D758" s="64" t="s">
        <v>152</v>
      </c>
      <c r="E758" s="27">
        <v>36630</v>
      </c>
      <c r="F758" s="62" t="s">
        <v>1610</v>
      </c>
      <c r="G758" s="62" t="s">
        <v>1587</v>
      </c>
      <c r="H758" s="62" t="s">
        <v>1597</v>
      </c>
    </row>
    <row r="759" spans="1:8" x14ac:dyDescent="0.2">
      <c r="A759" s="72" t="s">
        <v>1869</v>
      </c>
      <c r="B759" s="74">
        <v>38197</v>
      </c>
      <c r="C759" s="71">
        <v>56</v>
      </c>
      <c r="D759" s="64" t="s">
        <v>2245</v>
      </c>
      <c r="E759" s="72">
        <v>395</v>
      </c>
      <c r="F759" s="62" t="s">
        <v>1594</v>
      </c>
      <c r="G759" s="62" t="s">
        <v>1587</v>
      </c>
      <c r="H759" s="62" t="s">
        <v>1541</v>
      </c>
    </row>
    <row r="760" spans="1:8" x14ac:dyDescent="0.2">
      <c r="A760" s="72" t="s">
        <v>1870</v>
      </c>
      <c r="B760" s="74">
        <v>38201</v>
      </c>
      <c r="C760" s="71">
        <v>623</v>
      </c>
      <c r="D760" s="64" t="s">
        <v>2246</v>
      </c>
      <c r="E760" s="72">
        <v>197.8</v>
      </c>
      <c r="F760" s="62" t="s">
        <v>1963</v>
      </c>
      <c r="G760" s="62" t="s">
        <v>1587</v>
      </c>
      <c r="H760" s="62" t="s">
        <v>1528</v>
      </c>
    </row>
    <row r="761" spans="1:8" x14ac:dyDescent="0.2">
      <c r="A761" s="72" t="s">
        <v>1871</v>
      </c>
      <c r="B761" s="74">
        <v>38201</v>
      </c>
      <c r="C761" s="71">
        <v>635</v>
      </c>
      <c r="D761" s="64" t="s">
        <v>1341</v>
      </c>
      <c r="E761" s="72">
        <v>300</v>
      </c>
      <c r="F761" s="62" t="s">
        <v>1963</v>
      </c>
      <c r="G761" s="62" t="s">
        <v>1587</v>
      </c>
      <c r="H761" s="62" t="s">
        <v>1563</v>
      </c>
    </row>
    <row r="762" spans="1:8" x14ac:dyDescent="0.2">
      <c r="A762" s="72" t="s">
        <v>1873</v>
      </c>
      <c r="B762" s="74">
        <v>38201</v>
      </c>
      <c r="C762" s="71">
        <v>636</v>
      </c>
      <c r="D762" s="64" t="s">
        <v>1341</v>
      </c>
      <c r="E762" s="72">
        <v>382.55</v>
      </c>
      <c r="F762" s="62" t="s">
        <v>1610</v>
      </c>
      <c r="G762" s="62" t="s">
        <v>1587</v>
      </c>
      <c r="H762" s="62" t="s">
        <v>1538</v>
      </c>
    </row>
    <row r="763" spans="1:8" x14ac:dyDescent="0.2">
      <c r="A763" s="72" t="s">
        <v>1875</v>
      </c>
      <c r="B763" s="74">
        <v>38201</v>
      </c>
      <c r="C763" s="71">
        <v>261</v>
      </c>
      <c r="D763" s="64" t="s">
        <v>1341</v>
      </c>
      <c r="E763" s="72">
        <v>324.42</v>
      </c>
      <c r="F763" s="62" t="s">
        <v>1599</v>
      </c>
      <c r="G763" s="62" t="s">
        <v>1587</v>
      </c>
      <c r="H763" s="62" t="s">
        <v>1528</v>
      </c>
    </row>
    <row r="764" spans="1:8" x14ac:dyDescent="0.2">
      <c r="A764" s="72" t="s">
        <v>1877</v>
      </c>
      <c r="B764" s="74">
        <v>38208</v>
      </c>
      <c r="C764" s="71">
        <v>561</v>
      </c>
      <c r="D764" s="64" t="s">
        <v>1341</v>
      </c>
      <c r="E764" s="72">
        <v>339.44</v>
      </c>
      <c r="F764" s="62" t="s">
        <v>1594</v>
      </c>
      <c r="G764" s="62" t="s">
        <v>1587</v>
      </c>
      <c r="H764" s="62" t="s">
        <v>1597</v>
      </c>
    </row>
    <row r="765" spans="1:8" x14ac:dyDescent="0.2">
      <c r="A765" s="72" t="s">
        <v>1880</v>
      </c>
      <c r="B765" s="74">
        <v>38209</v>
      </c>
      <c r="C765" s="71">
        <v>289</v>
      </c>
      <c r="D765" s="64" t="s">
        <v>1341</v>
      </c>
      <c r="E765" s="27">
        <v>445.59</v>
      </c>
      <c r="F765" s="62" t="s">
        <v>1599</v>
      </c>
      <c r="G765" s="62" t="s">
        <v>1587</v>
      </c>
      <c r="H765" s="62" t="s">
        <v>1528</v>
      </c>
    </row>
    <row r="766" spans="1:8" x14ac:dyDescent="0.2">
      <c r="A766" s="72" t="s">
        <v>1881</v>
      </c>
      <c r="B766" s="74">
        <v>38209</v>
      </c>
      <c r="C766" s="71">
        <v>289</v>
      </c>
      <c r="D766" s="64" t="s">
        <v>1341</v>
      </c>
      <c r="E766" s="27">
        <v>332.55</v>
      </c>
      <c r="F766" s="62" t="s">
        <v>1599</v>
      </c>
      <c r="G766" s="62" t="s">
        <v>1587</v>
      </c>
      <c r="H766" s="62" t="s">
        <v>1528</v>
      </c>
    </row>
    <row r="767" spans="1:8" x14ac:dyDescent="0.2">
      <c r="A767" s="72" t="s">
        <v>1882</v>
      </c>
      <c r="B767" s="74">
        <v>38212</v>
      </c>
      <c r="C767" s="71">
        <v>345</v>
      </c>
      <c r="D767" s="64" t="s">
        <v>2247</v>
      </c>
      <c r="E767" s="72">
        <v>450</v>
      </c>
      <c r="F767" s="62" t="s">
        <v>1790</v>
      </c>
      <c r="G767" s="62" t="s">
        <v>1587</v>
      </c>
      <c r="H767" s="62" t="s">
        <v>1554</v>
      </c>
    </row>
    <row r="768" spans="1:8" x14ac:dyDescent="0.2">
      <c r="A768" s="72" t="s">
        <v>1878</v>
      </c>
      <c r="B768" s="74">
        <v>38212</v>
      </c>
      <c r="C768" s="71">
        <v>637</v>
      </c>
      <c r="D768" s="64" t="s">
        <v>2247</v>
      </c>
      <c r="E768" s="72">
        <v>607</v>
      </c>
      <c r="F768" s="62" t="s">
        <v>1591</v>
      </c>
      <c r="G768" s="62" t="s">
        <v>1587</v>
      </c>
      <c r="H768" s="62" t="s">
        <v>1528</v>
      </c>
    </row>
    <row r="769" spans="1:8" x14ac:dyDescent="0.2">
      <c r="A769" s="72" t="s">
        <v>1879</v>
      </c>
      <c r="B769" s="74">
        <v>38219</v>
      </c>
      <c r="C769" s="71">
        <v>1</v>
      </c>
      <c r="D769" s="64" t="s">
        <v>2248</v>
      </c>
      <c r="E769" s="72">
        <v>12800</v>
      </c>
      <c r="F769" s="62" t="s">
        <v>1599</v>
      </c>
      <c r="G769" s="62" t="s">
        <v>1587</v>
      </c>
      <c r="H769" s="62" t="s">
        <v>1528</v>
      </c>
    </row>
    <row r="770" spans="1:8" x14ac:dyDescent="0.2">
      <c r="A770" s="72" t="s">
        <v>1883</v>
      </c>
      <c r="B770" s="74">
        <v>38219</v>
      </c>
      <c r="C770" s="71">
        <v>1</v>
      </c>
      <c r="D770" s="64" t="s">
        <v>2248</v>
      </c>
      <c r="E770" s="27">
        <v>12640</v>
      </c>
      <c r="F770" s="62" t="s">
        <v>1599</v>
      </c>
      <c r="G770" s="62" t="s">
        <v>1587</v>
      </c>
      <c r="H770" s="62" t="s">
        <v>1528</v>
      </c>
    </row>
    <row r="771" spans="1:8" x14ac:dyDescent="0.2">
      <c r="A771" s="72" t="s">
        <v>1884</v>
      </c>
      <c r="B771" s="74">
        <v>38219</v>
      </c>
      <c r="C771" s="71">
        <v>623</v>
      </c>
      <c r="D771" s="64" t="s">
        <v>2249</v>
      </c>
      <c r="E771" s="72">
        <v>366.63</v>
      </c>
      <c r="F771" s="62" t="s">
        <v>1963</v>
      </c>
      <c r="G771" s="62" t="s">
        <v>1587</v>
      </c>
      <c r="H771" s="62" t="s">
        <v>1528</v>
      </c>
    </row>
    <row r="772" spans="1:8" x14ac:dyDescent="0.2">
      <c r="A772" s="72" t="s">
        <v>1885</v>
      </c>
      <c r="B772" s="74">
        <v>38219</v>
      </c>
      <c r="C772" s="71">
        <v>623</v>
      </c>
      <c r="D772" s="64" t="s">
        <v>2250</v>
      </c>
      <c r="E772" s="72">
        <v>4950</v>
      </c>
      <c r="F772" s="62" t="s">
        <v>1963</v>
      </c>
      <c r="G772" s="62" t="s">
        <v>1587</v>
      </c>
      <c r="H772" s="62" t="s">
        <v>1528</v>
      </c>
    </row>
    <row r="773" spans="1:8" x14ac:dyDescent="0.2">
      <c r="A773" s="72" t="s">
        <v>1886</v>
      </c>
      <c r="B773" s="74">
        <v>38219</v>
      </c>
      <c r="C773" s="71">
        <v>623</v>
      </c>
      <c r="D773" s="64" t="s">
        <v>2250</v>
      </c>
      <c r="E773" s="72">
        <v>2710</v>
      </c>
      <c r="F773" s="62" t="s">
        <v>1963</v>
      </c>
      <c r="G773" s="62" t="s">
        <v>1587</v>
      </c>
      <c r="H773" s="62" t="s">
        <v>1528</v>
      </c>
    </row>
    <row r="774" spans="1:8" x14ac:dyDescent="0.2">
      <c r="A774" s="72" t="s">
        <v>1887</v>
      </c>
      <c r="B774" s="74">
        <v>38219</v>
      </c>
      <c r="C774" s="71">
        <v>64</v>
      </c>
      <c r="D774" s="64" t="s">
        <v>2250</v>
      </c>
      <c r="E774" s="72">
        <v>3800</v>
      </c>
      <c r="F774" s="62" t="s">
        <v>1610</v>
      </c>
      <c r="G774" s="62" t="s">
        <v>1587</v>
      </c>
      <c r="H774" s="62" t="s">
        <v>1597</v>
      </c>
    </row>
    <row r="775" spans="1:8" x14ac:dyDescent="0.2">
      <c r="A775" s="72" t="s">
        <v>1888</v>
      </c>
      <c r="B775" s="74">
        <v>38219</v>
      </c>
      <c r="C775" s="71">
        <v>638</v>
      </c>
      <c r="D775" s="64" t="s">
        <v>2250</v>
      </c>
      <c r="E775" s="72">
        <v>7837</v>
      </c>
      <c r="F775" s="62" t="s">
        <v>1610</v>
      </c>
      <c r="G775" s="62" t="s">
        <v>1587</v>
      </c>
      <c r="H775" s="62" t="s">
        <v>1544</v>
      </c>
    </row>
    <row r="776" spans="1:8" x14ac:dyDescent="0.2">
      <c r="A776" s="72" t="s">
        <v>1889</v>
      </c>
      <c r="B776" s="74">
        <v>38223</v>
      </c>
      <c r="C776" s="71">
        <v>371</v>
      </c>
      <c r="D776" s="64" t="s">
        <v>2250</v>
      </c>
      <c r="E776" s="72">
        <v>10600</v>
      </c>
      <c r="F776" s="62" t="s">
        <v>1610</v>
      </c>
      <c r="G776" s="62" t="s">
        <v>1587</v>
      </c>
      <c r="H776" s="62" t="s">
        <v>1597</v>
      </c>
    </row>
    <row r="777" spans="1:8" x14ac:dyDescent="0.2">
      <c r="A777" s="72" t="s">
        <v>1890</v>
      </c>
      <c r="B777" s="74">
        <v>38223</v>
      </c>
      <c r="C777" s="71">
        <v>439</v>
      </c>
      <c r="D777" s="64" t="s">
        <v>2250</v>
      </c>
      <c r="E777" s="72">
        <v>1917</v>
      </c>
      <c r="F777" s="62" t="s">
        <v>1591</v>
      </c>
      <c r="G777" s="62" t="s">
        <v>1588</v>
      </c>
      <c r="H777" s="62" t="s">
        <v>1607</v>
      </c>
    </row>
    <row r="778" spans="1:8" x14ac:dyDescent="0.2">
      <c r="A778" s="72" t="s">
        <v>1891</v>
      </c>
      <c r="B778" s="74">
        <v>38223</v>
      </c>
      <c r="C778" s="71">
        <v>523</v>
      </c>
      <c r="D778" s="64" t="s">
        <v>2250</v>
      </c>
      <c r="E778" s="72">
        <v>1650</v>
      </c>
      <c r="F778" s="62" t="s">
        <v>1610</v>
      </c>
      <c r="G778" s="62" t="s">
        <v>1587</v>
      </c>
      <c r="H778" s="62" t="s">
        <v>1557</v>
      </c>
    </row>
    <row r="779" spans="1:8" x14ac:dyDescent="0.2">
      <c r="A779" s="72" t="s">
        <v>1893</v>
      </c>
      <c r="B779" s="74">
        <v>38224</v>
      </c>
      <c r="C779" s="71">
        <v>565</v>
      </c>
      <c r="D779" s="64" t="s">
        <v>2250</v>
      </c>
      <c r="E779" s="72">
        <v>23600</v>
      </c>
      <c r="F779" s="62" t="s">
        <v>1610</v>
      </c>
      <c r="G779" s="62" t="s">
        <v>1587</v>
      </c>
      <c r="H779" s="62" t="s">
        <v>1544</v>
      </c>
    </row>
    <row r="780" spans="1:8" x14ac:dyDescent="0.2">
      <c r="A780" s="72" t="s">
        <v>1894</v>
      </c>
      <c r="B780" s="74">
        <v>38224</v>
      </c>
      <c r="C780" s="71">
        <v>56</v>
      </c>
      <c r="D780" s="64" t="s">
        <v>2250</v>
      </c>
      <c r="E780" s="72">
        <v>44454</v>
      </c>
      <c r="F780" s="62" t="s">
        <v>1594</v>
      </c>
      <c r="G780" s="62" t="s">
        <v>1587</v>
      </c>
      <c r="H780" s="62" t="s">
        <v>1541</v>
      </c>
    </row>
    <row r="781" spans="1:8" x14ac:dyDescent="0.2">
      <c r="A781" s="72" t="s">
        <v>1895</v>
      </c>
      <c r="B781" s="74">
        <v>38230</v>
      </c>
      <c r="C781" s="71">
        <v>600</v>
      </c>
      <c r="D781" s="64" t="s">
        <v>2250</v>
      </c>
      <c r="E781" s="72">
        <v>8296</v>
      </c>
      <c r="F781" s="62" t="s">
        <v>1594</v>
      </c>
      <c r="G781" s="62" t="s">
        <v>1588</v>
      </c>
      <c r="H781" s="62" t="s">
        <v>1607</v>
      </c>
    </row>
    <row r="782" spans="1:8" x14ac:dyDescent="0.2">
      <c r="A782" s="72" t="s">
        <v>1897</v>
      </c>
      <c r="B782" s="74">
        <v>38231</v>
      </c>
      <c r="C782" s="71">
        <v>641</v>
      </c>
      <c r="D782" s="64" t="s">
        <v>242</v>
      </c>
      <c r="E782" s="72">
        <v>2720</v>
      </c>
      <c r="F782" s="62" t="s">
        <v>1963</v>
      </c>
      <c r="G782" s="62" t="s">
        <v>1587</v>
      </c>
      <c r="H782" s="62" t="s">
        <v>1552</v>
      </c>
    </row>
    <row r="783" spans="1:8" x14ac:dyDescent="0.2">
      <c r="A783" s="72">
        <v>5</v>
      </c>
      <c r="B783" s="74">
        <v>38232</v>
      </c>
      <c r="C783" s="71">
        <v>565</v>
      </c>
      <c r="D783" s="64" t="s">
        <v>242</v>
      </c>
      <c r="E783" s="72">
        <v>43.53</v>
      </c>
      <c r="F783" s="62" t="s">
        <v>1594</v>
      </c>
      <c r="G783" s="62" t="s">
        <v>1587</v>
      </c>
      <c r="H783" s="62" t="s">
        <v>1544</v>
      </c>
    </row>
    <row r="784" spans="1:8" x14ac:dyDescent="0.2">
      <c r="A784" s="72" t="s">
        <v>1898</v>
      </c>
      <c r="B784" s="74">
        <v>38232</v>
      </c>
      <c r="C784" s="71">
        <v>643</v>
      </c>
      <c r="D784" s="64" t="s">
        <v>242</v>
      </c>
      <c r="E784" s="72">
        <v>970</v>
      </c>
      <c r="F784" s="62" t="s">
        <v>1610</v>
      </c>
      <c r="G784" s="62" t="s">
        <v>1587</v>
      </c>
      <c r="H784" s="62" t="s">
        <v>1597</v>
      </c>
    </row>
    <row r="785" spans="1:8" x14ac:dyDescent="0.2">
      <c r="A785" s="72" t="s">
        <v>1899</v>
      </c>
      <c r="B785" s="74">
        <v>38233</v>
      </c>
      <c r="C785" s="71">
        <v>644</v>
      </c>
      <c r="D785" s="64" t="s">
        <v>242</v>
      </c>
      <c r="E785" s="72">
        <v>242.34</v>
      </c>
      <c r="F785" s="62" t="s">
        <v>1591</v>
      </c>
      <c r="G785" s="62" t="s">
        <v>1588</v>
      </c>
      <c r="H785" s="62" t="s">
        <v>2251</v>
      </c>
    </row>
    <row r="786" spans="1:8" x14ac:dyDescent="0.2">
      <c r="A786" s="72" t="s">
        <v>1900</v>
      </c>
      <c r="B786" s="74">
        <v>38236</v>
      </c>
      <c r="C786" s="71">
        <v>642</v>
      </c>
      <c r="D786" s="64" t="s">
        <v>242</v>
      </c>
      <c r="E786" s="72">
        <v>8085</v>
      </c>
      <c r="F786" s="62" t="s">
        <v>1963</v>
      </c>
      <c r="G786" s="62" t="s">
        <v>1587</v>
      </c>
      <c r="H786" s="62" t="s">
        <v>1573</v>
      </c>
    </row>
    <row r="787" spans="1:8" x14ac:dyDescent="0.2">
      <c r="A787" s="72" t="s">
        <v>1901</v>
      </c>
      <c r="B787" s="74">
        <v>38236</v>
      </c>
      <c r="C787" s="71">
        <v>645</v>
      </c>
      <c r="D787" s="64" t="s">
        <v>242</v>
      </c>
      <c r="E787" s="72">
        <v>20.73</v>
      </c>
      <c r="F787" s="62" t="s">
        <v>1963</v>
      </c>
      <c r="G787" s="62" t="s">
        <v>1587</v>
      </c>
      <c r="H787" s="62" t="s">
        <v>1544</v>
      </c>
    </row>
    <row r="788" spans="1:8" x14ac:dyDescent="0.2">
      <c r="A788" s="72" t="s">
        <v>1902</v>
      </c>
      <c r="B788" s="74">
        <v>38238</v>
      </c>
      <c r="C788" s="71">
        <v>539</v>
      </c>
      <c r="D788" s="64" t="s">
        <v>242</v>
      </c>
      <c r="E788" s="27">
        <v>38035</v>
      </c>
      <c r="F788" s="62" t="s">
        <v>1594</v>
      </c>
      <c r="G788" s="62" t="s">
        <v>1587</v>
      </c>
      <c r="H788" s="62" t="s">
        <v>1538</v>
      </c>
    </row>
    <row r="789" spans="1:8" x14ac:dyDescent="0.2">
      <c r="A789" s="72" t="s">
        <v>1903</v>
      </c>
      <c r="B789" s="74">
        <v>38239</v>
      </c>
      <c r="C789" s="71">
        <v>621</v>
      </c>
      <c r="D789" s="64" t="s">
        <v>242</v>
      </c>
      <c r="E789" s="27">
        <v>4346.3</v>
      </c>
      <c r="F789" s="62" t="s">
        <v>1963</v>
      </c>
      <c r="G789" s="62" t="s">
        <v>1587</v>
      </c>
      <c r="H789" s="62" t="s">
        <v>1528</v>
      </c>
    </row>
    <row r="790" spans="1:8" x14ac:dyDescent="0.2">
      <c r="A790" s="72" t="s">
        <v>1904</v>
      </c>
      <c r="B790" s="74">
        <v>38239</v>
      </c>
      <c r="C790" s="71">
        <v>475</v>
      </c>
      <c r="D790" s="64" t="s">
        <v>242</v>
      </c>
      <c r="E790" s="27">
        <v>540</v>
      </c>
      <c r="F790" s="62" t="s">
        <v>1610</v>
      </c>
      <c r="G790" s="62" t="s">
        <v>1587</v>
      </c>
      <c r="H790" s="62" t="s">
        <v>1597</v>
      </c>
    </row>
    <row r="791" spans="1:8" x14ac:dyDescent="0.2">
      <c r="A791" s="72" t="s">
        <v>1905</v>
      </c>
      <c r="B791" s="74">
        <v>38239</v>
      </c>
      <c r="C791" s="71">
        <v>646</v>
      </c>
      <c r="D791" s="64" t="s">
        <v>2252</v>
      </c>
      <c r="E791" s="72">
        <v>13607</v>
      </c>
      <c r="F791" s="62" t="s">
        <v>1610</v>
      </c>
      <c r="G791" s="62" t="s">
        <v>1587</v>
      </c>
      <c r="H791" s="62" t="s">
        <v>1538</v>
      </c>
    </row>
    <row r="792" spans="1:8" x14ac:dyDescent="0.2">
      <c r="A792" s="72" t="s">
        <v>1906</v>
      </c>
      <c r="B792" s="74">
        <v>38240</v>
      </c>
      <c r="C792" s="71">
        <v>627</v>
      </c>
      <c r="D792" s="64" t="s">
        <v>1467</v>
      </c>
      <c r="E792" s="72">
        <v>6760</v>
      </c>
      <c r="F792" s="62" t="s">
        <v>1610</v>
      </c>
      <c r="G792" s="62" t="s">
        <v>1587</v>
      </c>
      <c r="H792" s="62" t="s">
        <v>1544</v>
      </c>
    </row>
    <row r="793" spans="1:8" x14ac:dyDescent="0.2">
      <c r="A793" s="72" t="s">
        <v>1907</v>
      </c>
      <c r="B793" s="74">
        <v>38240</v>
      </c>
      <c r="C793" s="71">
        <v>439</v>
      </c>
      <c r="D793" s="64" t="s">
        <v>1467</v>
      </c>
      <c r="E793" s="72">
        <v>36000</v>
      </c>
      <c r="F793" s="62" t="s">
        <v>1591</v>
      </c>
      <c r="G793" s="62" t="s">
        <v>1588</v>
      </c>
      <c r="H793" s="62" t="s">
        <v>1607</v>
      </c>
    </row>
    <row r="794" spans="1:8" x14ac:dyDescent="0.2">
      <c r="A794" s="72" t="s">
        <v>1908</v>
      </c>
      <c r="B794" s="74">
        <v>38243</v>
      </c>
      <c r="C794" s="71">
        <v>601</v>
      </c>
      <c r="D794" s="64" t="s">
        <v>1467</v>
      </c>
      <c r="E794" s="72">
        <v>10710</v>
      </c>
      <c r="F794" s="62" t="s">
        <v>1963</v>
      </c>
      <c r="G794" s="62" t="s">
        <v>1587</v>
      </c>
      <c r="H794" s="62" t="s">
        <v>1528</v>
      </c>
    </row>
    <row r="795" spans="1:8" x14ac:dyDescent="0.2">
      <c r="A795" s="72" t="s">
        <v>1909</v>
      </c>
      <c r="B795" s="74">
        <v>38243</v>
      </c>
      <c r="C795" s="71">
        <v>56</v>
      </c>
      <c r="D795" s="64" t="s">
        <v>1467</v>
      </c>
      <c r="E795" s="72">
        <v>31000</v>
      </c>
      <c r="F795" s="62" t="s">
        <v>1594</v>
      </c>
      <c r="G795" s="62" t="s">
        <v>1587</v>
      </c>
      <c r="H795" s="62" t="s">
        <v>1541</v>
      </c>
    </row>
    <row r="796" spans="1:8" x14ac:dyDescent="0.2">
      <c r="A796" s="72" t="s">
        <v>1910</v>
      </c>
      <c r="B796" s="74">
        <v>38246</v>
      </c>
      <c r="C796" s="71">
        <v>30</v>
      </c>
      <c r="D796" s="64" t="s">
        <v>1467</v>
      </c>
      <c r="E796" s="72">
        <v>8450</v>
      </c>
      <c r="F796" s="62" t="s">
        <v>1610</v>
      </c>
      <c r="G796" s="62" t="s">
        <v>1587</v>
      </c>
      <c r="H796" s="62" t="s">
        <v>1557</v>
      </c>
    </row>
    <row r="797" spans="1:8" x14ac:dyDescent="0.2">
      <c r="A797" s="72" t="s">
        <v>1911</v>
      </c>
      <c r="B797" s="74">
        <v>38246</v>
      </c>
      <c r="C797" s="71">
        <v>373</v>
      </c>
      <c r="D797" s="64" t="s">
        <v>2253</v>
      </c>
      <c r="E797" s="72">
        <v>5500</v>
      </c>
      <c r="F797" s="62" t="s">
        <v>1599</v>
      </c>
      <c r="G797" s="62" t="s">
        <v>1587</v>
      </c>
      <c r="H797" s="62" t="s">
        <v>1528</v>
      </c>
    </row>
    <row r="798" spans="1:8" x14ac:dyDescent="0.2">
      <c r="A798" s="72" t="s">
        <v>1912</v>
      </c>
      <c r="B798" s="74">
        <v>38246</v>
      </c>
      <c r="C798" s="71">
        <v>647</v>
      </c>
      <c r="D798" s="64" t="s">
        <v>2253</v>
      </c>
      <c r="E798" s="72">
        <v>13990</v>
      </c>
      <c r="F798" s="62" t="s">
        <v>1594</v>
      </c>
      <c r="G798" s="62" t="s">
        <v>1587</v>
      </c>
      <c r="H798" s="62" t="s">
        <v>1597</v>
      </c>
    </row>
    <row r="799" spans="1:8" x14ac:dyDescent="0.2">
      <c r="A799" s="72" t="s">
        <v>1913</v>
      </c>
      <c r="B799" s="74">
        <v>38246</v>
      </c>
      <c r="C799" s="71">
        <v>452</v>
      </c>
      <c r="D799" s="64" t="s">
        <v>2253</v>
      </c>
      <c r="E799" s="72">
        <v>12596</v>
      </c>
      <c r="F799" s="62" t="s">
        <v>1591</v>
      </c>
      <c r="G799" s="62" t="s">
        <v>1587</v>
      </c>
      <c r="H799" s="62" t="s">
        <v>1597</v>
      </c>
    </row>
    <row r="800" spans="1:8" x14ac:dyDescent="0.2">
      <c r="A800" s="72" t="s">
        <v>1914</v>
      </c>
      <c r="B800" s="74">
        <v>38246</v>
      </c>
      <c r="C800" s="71">
        <v>640</v>
      </c>
      <c r="D800" s="64" t="s">
        <v>2253</v>
      </c>
      <c r="E800" s="72">
        <v>-233.1</v>
      </c>
      <c r="F800" s="62" t="s">
        <v>1610</v>
      </c>
      <c r="G800" s="62" t="s">
        <v>1587</v>
      </c>
      <c r="H800" s="62" t="s">
        <v>1582</v>
      </c>
    </row>
    <row r="801" spans="1:8" x14ac:dyDescent="0.2">
      <c r="A801" s="72" t="s">
        <v>1915</v>
      </c>
      <c r="B801" s="74">
        <v>38246</v>
      </c>
      <c r="C801" s="71">
        <v>505</v>
      </c>
      <c r="D801" s="64" t="s">
        <v>2253</v>
      </c>
      <c r="E801" s="72">
        <v>12420</v>
      </c>
      <c r="F801" s="62" t="s">
        <v>1594</v>
      </c>
      <c r="G801" s="62" t="s">
        <v>1587</v>
      </c>
      <c r="H801" s="62" t="s">
        <v>1597</v>
      </c>
    </row>
    <row r="802" spans="1:8" x14ac:dyDescent="0.2">
      <c r="A802" s="72" t="s">
        <v>1916</v>
      </c>
      <c r="B802" s="74">
        <v>38247</v>
      </c>
      <c r="C802" s="71">
        <v>415</v>
      </c>
      <c r="D802" s="64" t="s">
        <v>2253</v>
      </c>
      <c r="E802" s="72">
        <v>5695</v>
      </c>
      <c r="F802" s="62" t="s">
        <v>1610</v>
      </c>
      <c r="G802" s="62" t="s">
        <v>1587</v>
      </c>
      <c r="H802" s="62" t="s">
        <v>1597</v>
      </c>
    </row>
    <row r="803" spans="1:8" x14ac:dyDescent="0.2">
      <c r="A803" s="72" t="s">
        <v>1917</v>
      </c>
      <c r="B803" s="74">
        <v>38247</v>
      </c>
      <c r="C803" s="71">
        <v>614</v>
      </c>
      <c r="D803" s="64" t="s">
        <v>2253</v>
      </c>
      <c r="E803" s="72">
        <v>7240</v>
      </c>
      <c r="F803" s="62" t="s">
        <v>1594</v>
      </c>
      <c r="G803" s="62" t="s">
        <v>1587</v>
      </c>
      <c r="H803" s="62" t="s">
        <v>1597</v>
      </c>
    </row>
    <row r="804" spans="1:8" x14ac:dyDescent="0.2">
      <c r="A804" s="72" t="s">
        <v>1918</v>
      </c>
      <c r="B804" s="74">
        <v>38251</v>
      </c>
      <c r="C804" s="71">
        <v>649</v>
      </c>
      <c r="D804" s="64" t="s">
        <v>2253</v>
      </c>
      <c r="E804" s="72">
        <v>12140</v>
      </c>
      <c r="F804" s="62" t="s">
        <v>1610</v>
      </c>
      <c r="G804" s="62" t="s">
        <v>1587</v>
      </c>
      <c r="H804" s="62" t="s">
        <v>1597</v>
      </c>
    </row>
    <row r="805" spans="1:8" x14ac:dyDescent="0.2">
      <c r="A805" s="72" t="s">
        <v>1920</v>
      </c>
      <c r="B805" s="74">
        <v>38251</v>
      </c>
      <c r="C805" s="71">
        <v>290</v>
      </c>
      <c r="D805" s="64" t="s">
        <v>2254</v>
      </c>
      <c r="E805" s="72">
        <v>422.4</v>
      </c>
      <c r="F805" s="62" t="s">
        <v>1594</v>
      </c>
      <c r="G805" s="62" t="s">
        <v>1587</v>
      </c>
      <c r="H805" s="62" t="s">
        <v>1528</v>
      </c>
    </row>
    <row r="806" spans="1:8" x14ac:dyDescent="0.2">
      <c r="A806" s="72" t="s">
        <v>1921</v>
      </c>
      <c r="B806" s="74">
        <v>38252</v>
      </c>
      <c r="C806" s="71">
        <v>416</v>
      </c>
      <c r="D806" s="64" t="s">
        <v>2255</v>
      </c>
      <c r="E806" s="72">
        <v>675</v>
      </c>
      <c r="F806" s="62" t="s">
        <v>1594</v>
      </c>
      <c r="G806" s="62" t="s">
        <v>1587</v>
      </c>
      <c r="H806" s="62" t="s">
        <v>1597</v>
      </c>
    </row>
    <row r="807" spans="1:8" x14ac:dyDescent="0.2">
      <c r="A807" s="72" t="s">
        <v>1922</v>
      </c>
      <c r="B807" s="74">
        <v>38252</v>
      </c>
      <c r="C807" s="71">
        <v>560</v>
      </c>
      <c r="D807" s="64" t="s">
        <v>2256</v>
      </c>
      <c r="E807" s="72">
        <v>23195.200000000001</v>
      </c>
      <c r="F807" s="62" t="s">
        <v>1594</v>
      </c>
      <c r="G807" s="62" t="s">
        <v>1587</v>
      </c>
      <c r="H807" s="62" t="s">
        <v>1528</v>
      </c>
    </row>
    <row r="808" spans="1:8" x14ac:dyDescent="0.2">
      <c r="A808" s="72" t="s">
        <v>1923</v>
      </c>
      <c r="B808" s="74">
        <v>38252</v>
      </c>
      <c r="C808" s="71">
        <v>650</v>
      </c>
      <c r="D808" s="64" t="s">
        <v>2256</v>
      </c>
      <c r="E808" s="72">
        <v>15813.06</v>
      </c>
      <c r="F808" s="62" t="s">
        <v>1594</v>
      </c>
      <c r="G808" s="62" t="s">
        <v>1587</v>
      </c>
      <c r="H808" s="62" t="s">
        <v>1597</v>
      </c>
    </row>
    <row r="809" spans="1:8" x14ac:dyDescent="0.2">
      <c r="A809" s="72" t="s">
        <v>1924</v>
      </c>
      <c r="B809" s="74">
        <v>38253</v>
      </c>
      <c r="C809" s="71">
        <v>289</v>
      </c>
      <c r="D809" s="64" t="s">
        <v>2257</v>
      </c>
      <c r="E809" s="72">
        <v>23550</v>
      </c>
      <c r="F809" s="62" t="s">
        <v>1599</v>
      </c>
      <c r="G809" s="62" t="s">
        <v>1587</v>
      </c>
      <c r="H809" s="62" t="s">
        <v>1528</v>
      </c>
    </row>
    <row r="810" spans="1:8" x14ac:dyDescent="0.2">
      <c r="A810" s="72" t="s">
        <v>1925</v>
      </c>
      <c r="B810" s="74">
        <v>38254</v>
      </c>
      <c r="C810" s="71">
        <v>657</v>
      </c>
      <c r="D810" s="64" t="s">
        <v>2257</v>
      </c>
      <c r="E810" s="72">
        <v>21710.959999999999</v>
      </c>
      <c r="F810" s="62" t="s">
        <v>1610</v>
      </c>
      <c r="G810" s="62" t="s">
        <v>1587</v>
      </c>
      <c r="H810" s="62" t="s">
        <v>1597</v>
      </c>
    </row>
    <row r="811" spans="1:8" x14ac:dyDescent="0.2">
      <c r="A811" s="72" t="s">
        <v>1926</v>
      </c>
      <c r="B811" s="74">
        <v>38257</v>
      </c>
      <c r="C811" s="71">
        <v>652</v>
      </c>
      <c r="D811" s="64" t="s">
        <v>2257</v>
      </c>
      <c r="E811" s="72">
        <v>57740</v>
      </c>
      <c r="F811" s="62" t="s">
        <v>1963</v>
      </c>
      <c r="G811" s="62" t="s">
        <v>1587</v>
      </c>
      <c r="H811" s="62" t="s">
        <v>1535</v>
      </c>
    </row>
    <row r="812" spans="1:8" x14ac:dyDescent="0.2">
      <c r="A812" s="72" t="s">
        <v>1927</v>
      </c>
      <c r="B812" s="74">
        <v>38257</v>
      </c>
      <c r="C812" s="71">
        <v>653</v>
      </c>
      <c r="D812" s="64" t="s">
        <v>2258</v>
      </c>
      <c r="E812" s="72">
        <v>350</v>
      </c>
      <c r="F812" s="62" t="s">
        <v>1599</v>
      </c>
      <c r="G812" s="62" t="s">
        <v>1587</v>
      </c>
      <c r="H812" s="62" t="s">
        <v>1535</v>
      </c>
    </row>
    <row r="813" spans="1:8" x14ac:dyDescent="0.2">
      <c r="A813" s="72" t="s">
        <v>1928</v>
      </c>
      <c r="B813" s="74">
        <v>38257</v>
      </c>
      <c r="C813" s="71">
        <v>505</v>
      </c>
      <c r="D813" s="64" t="s">
        <v>118</v>
      </c>
      <c r="E813" s="72">
        <v>45794</v>
      </c>
      <c r="F813" s="62" t="s">
        <v>1594</v>
      </c>
      <c r="G813" s="62" t="s">
        <v>1587</v>
      </c>
      <c r="H813" s="62" t="s">
        <v>1597</v>
      </c>
    </row>
    <row r="814" spans="1:8" x14ac:dyDescent="0.2">
      <c r="A814" s="72" t="s">
        <v>1929</v>
      </c>
      <c r="B814" s="74">
        <v>38257</v>
      </c>
      <c r="C814" s="71">
        <v>58</v>
      </c>
      <c r="D814" s="64" t="s">
        <v>118</v>
      </c>
      <c r="E814" s="72">
        <v>250.02</v>
      </c>
      <c r="F814" s="62" t="s">
        <v>1594</v>
      </c>
      <c r="G814" s="62" t="s">
        <v>1587</v>
      </c>
      <c r="H814" s="62" t="s">
        <v>1544</v>
      </c>
    </row>
    <row r="815" spans="1:8" x14ac:dyDescent="0.2">
      <c r="A815" s="72" t="s">
        <v>1930</v>
      </c>
      <c r="B815" s="74">
        <v>38258</v>
      </c>
      <c r="C815" s="71">
        <v>456</v>
      </c>
      <c r="D815" s="64" t="s">
        <v>118</v>
      </c>
      <c r="E815" s="72">
        <v>-45794</v>
      </c>
      <c r="F815" s="62" t="s">
        <v>1610</v>
      </c>
      <c r="G815" s="62" t="s">
        <v>1587</v>
      </c>
      <c r="H815" s="62" t="s">
        <v>1528</v>
      </c>
    </row>
    <row r="816" spans="1:8" x14ac:dyDescent="0.2">
      <c r="A816" s="72" t="s">
        <v>1931</v>
      </c>
      <c r="B816" s="74">
        <v>38258</v>
      </c>
      <c r="C816" s="71">
        <v>157</v>
      </c>
      <c r="D816" s="64" t="s">
        <v>118</v>
      </c>
      <c r="E816" s="72">
        <v>1410</v>
      </c>
      <c r="F816" s="62" t="s">
        <v>1591</v>
      </c>
      <c r="G816" s="62" t="s">
        <v>1587</v>
      </c>
      <c r="H816" s="62" t="s">
        <v>1597</v>
      </c>
    </row>
    <row r="817" spans="1:8" x14ac:dyDescent="0.2">
      <c r="A817" s="72" t="s">
        <v>1932</v>
      </c>
      <c r="B817" s="74">
        <v>38259</v>
      </c>
      <c r="C817" s="71">
        <v>609</v>
      </c>
      <c r="D817" s="64" t="s">
        <v>118</v>
      </c>
      <c r="E817" s="72">
        <v>216</v>
      </c>
      <c r="F817" s="62" t="s">
        <v>1594</v>
      </c>
      <c r="G817" s="62" t="s">
        <v>1587</v>
      </c>
      <c r="H817" s="62" t="s">
        <v>1538</v>
      </c>
    </row>
    <row r="818" spans="1:8" x14ac:dyDescent="0.2">
      <c r="A818" s="72" t="s">
        <v>1933</v>
      </c>
      <c r="B818" s="74">
        <v>38259</v>
      </c>
      <c r="C818" s="71">
        <v>577</v>
      </c>
      <c r="D818" s="64" t="s">
        <v>118</v>
      </c>
      <c r="E818" s="72">
        <v>216</v>
      </c>
      <c r="F818" s="62" t="s">
        <v>1594</v>
      </c>
      <c r="G818" s="62" t="s">
        <v>1587</v>
      </c>
      <c r="H818" s="62" t="s">
        <v>1597</v>
      </c>
    </row>
    <row r="819" spans="1:8" x14ac:dyDescent="0.2">
      <c r="A819" s="72" t="s">
        <v>1935</v>
      </c>
      <c r="B819" s="74">
        <v>38259</v>
      </c>
      <c r="C819" s="71">
        <v>656</v>
      </c>
      <c r="D819" s="64" t="s">
        <v>118</v>
      </c>
      <c r="E819" s="72">
        <v>485.03</v>
      </c>
      <c r="F819" s="62" t="s">
        <v>1591</v>
      </c>
      <c r="G819" s="62" t="s">
        <v>1587</v>
      </c>
      <c r="H819" s="62" t="s">
        <v>1573</v>
      </c>
    </row>
    <row r="820" spans="1:8" x14ac:dyDescent="0.2">
      <c r="A820" s="72" t="s">
        <v>1936</v>
      </c>
      <c r="B820" s="74">
        <v>38259</v>
      </c>
      <c r="C820" s="71">
        <v>44</v>
      </c>
      <c r="D820" s="64" t="s">
        <v>118</v>
      </c>
      <c r="E820" s="72">
        <v>423</v>
      </c>
      <c r="F820" s="62" t="s">
        <v>1594</v>
      </c>
      <c r="G820" s="62" t="s">
        <v>1587</v>
      </c>
      <c r="H820" s="62" t="s">
        <v>1597</v>
      </c>
    </row>
    <row r="821" spans="1:8" x14ac:dyDescent="0.2">
      <c r="A821" s="72" t="s">
        <v>1937</v>
      </c>
      <c r="B821" s="74">
        <v>38259</v>
      </c>
      <c r="C821" s="71">
        <v>47</v>
      </c>
      <c r="D821" s="64" t="s">
        <v>118</v>
      </c>
      <c r="E821" s="72">
        <v>285.01</v>
      </c>
      <c r="F821" s="62" t="s">
        <v>1599</v>
      </c>
      <c r="G821" s="62" t="s">
        <v>1587</v>
      </c>
      <c r="H821" s="62" t="s">
        <v>1528</v>
      </c>
    </row>
    <row r="822" spans="1:8" x14ac:dyDescent="0.2">
      <c r="A822" s="72" t="s">
        <v>1938</v>
      </c>
      <c r="B822" s="74">
        <v>38259</v>
      </c>
      <c r="C822" s="71">
        <v>655</v>
      </c>
      <c r="D822" s="64" t="s">
        <v>118</v>
      </c>
      <c r="E822" s="72">
        <v>222</v>
      </c>
      <c r="F822" s="62" t="s">
        <v>1610</v>
      </c>
      <c r="G822" s="62" t="s">
        <v>1587</v>
      </c>
      <c r="H822" s="62" t="s">
        <v>1539</v>
      </c>
    </row>
    <row r="823" spans="1:8" x14ac:dyDescent="0.2">
      <c r="A823" s="72" t="s">
        <v>1939</v>
      </c>
      <c r="B823" s="74">
        <v>38260</v>
      </c>
      <c r="C823" s="71">
        <v>659</v>
      </c>
      <c r="D823" s="64" t="s">
        <v>118</v>
      </c>
      <c r="E823" s="72">
        <v>222</v>
      </c>
      <c r="F823" s="62" t="s">
        <v>1594</v>
      </c>
      <c r="G823" s="62" t="s">
        <v>1587</v>
      </c>
      <c r="H823" s="62" t="s">
        <v>1579</v>
      </c>
    </row>
    <row r="824" spans="1:8" x14ac:dyDescent="0.2">
      <c r="A824" s="72" t="s">
        <v>1940</v>
      </c>
      <c r="B824" s="74">
        <v>38260</v>
      </c>
      <c r="C824" s="71">
        <v>660</v>
      </c>
      <c r="D824" s="64" t="s">
        <v>118</v>
      </c>
      <c r="E824" s="72">
        <v>469.53</v>
      </c>
      <c r="F824" s="62" t="s">
        <v>1594</v>
      </c>
      <c r="G824" s="62" t="s">
        <v>1587</v>
      </c>
      <c r="H824" s="62" t="s">
        <v>1597</v>
      </c>
    </row>
    <row r="825" spans="1:8" x14ac:dyDescent="0.2">
      <c r="A825" s="72" t="s">
        <v>1941</v>
      </c>
      <c r="B825" s="74">
        <v>38261</v>
      </c>
      <c r="C825" s="71">
        <v>639</v>
      </c>
      <c r="D825" s="64" t="s">
        <v>118</v>
      </c>
      <c r="E825" s="72">
        <v>297.29000000000002</v>
      </c>
      <c r="F825" s="62" t="s">
        <v>1610</v>
      </c>
      <c r="G825" s="62" t="s">
        <v>1587</v>
      </c>
      <c r="H825" s="62" t="s">
        <v>1597</v>
      </c>
    </row>
    <row r="826" spans="1:8" x14ac:dyDescent="0.2">
      <c r="A826" s="72" t="s">
        <v>1942</v>
      </c>
      <c r="B826" s="74">
        <v>38261</v>
      </c>
      <c r="C826" s="71">
        <v>64</v>
      </c>
      <c r="D826" s="64" t="s">
        <v>118</v>
      </c>
      <c r="E826" s="72">
        <v>103000</v>
      </c>
      <c r="F826" s="62" t="s">
        <v>1594</v>
      </c>
      <c r="G826" s="62" t="s">
        <v>1587</v>
      </c>
      <c r="H826" s="62" t="s">
        <v>1597</v>
      </c>
    </row>
    <row r="827" spans="1:8" x14ac:dyDescent="0.2">
      <c r="A827" s="72" t="s">
        <v>1943</v>
      </c>
      <c r="B827" s="74">
        <v>38261</v>
      </c>
      <c r="C827" s="71">
        <v>579</v>
      </c>
      <c r="D827" s="64" t="s">
        <v>118</v>
      </c>
      <c r="E827" s="72">
        <v>1629.67</v>
      </c>
      <c r="F827" s="62" t="s">
        <v>1594</v>
      </c>
      <c r="G827" s="62" t="s">
        <v>1587</v>
      </c>
      <c r="H827" s="62" t="s">
        <v>1579</v>
      </c>
    </row>
    <row r="828" spans="1:8" x14ac:dyDescent="0.2">
      <c r="A828" s="72" t="s">
        <v>1945</v>
      </c>
      <c r="B828" s="74">
        <v>38264</v>
      </c>
      <c r="C828" s="71">
        <v>661</v>
      </c>
      <c r="D828" s="64" t="s">
        <v>118</v>
      </c>
      <c r="E828" s="72">
        <v>1985.89</v>
      </c>
      <c r="F828" s="62" t="s">
        <v>1594</v>
      </c>
      <c r="G828" s="62" t="s">
        <v>1587</v>
      </c>
      <c r="H828" s="62" t="s">
        <v>1538</v>
      </c>
    </row>
    <row r="829" spans="1:8" x14ac:dyDescent="0.2">
      <c r="A829" s="72" t="s">
        <v>1947</v>
      </c>
      <c r="B829" s="74">
        <v>38264</v>
      </c>
      <c r="C829" s="71">
        <v>212</v>
      </c>
      <c r="D829" s="64" t="s">
        <v>118</v>
      </c>
      <c r="E829" s="72">
        <v>-103000</v>
      </c>
      <c r="F829" s="62" t="s">
        <v>1591</v>
      </c>
      <c r="G829" s="62" t="s">
        <v>1587</v>
      </c>
      <c r="H829" s="62" t="s">
        <v>1597</v>
      </c>
    </row>
    <row r="830" spans="1:8" x14ac:dyDescent="0.2">
      <c r="A830" s="72" t="s">
        <v>1949</v>
      </c>
      <c r="B830" s="74">
        <v>38264</v>
      </c>
      <c r="C830" s="71">
        <v>212</v>
      </c>
      <c r="D830" s="64" t="s">
        <v>118</v>
      </c>
      <c r="E830" s="72">
        <v>1405.05</v>
      </c>
      <c r="F830" s="62" t="s">
        <v>1610</v>
      </c>
      <c r="G830" s="62" t="s">
        <v>1587</v>
      </c>
      <c r="H830" s="62" t="s">
        <v>1597</v>
      </c>
    </row>
    <row r="831" spans="1:8" x14ac:dyDescent="0.2">
      <c r="A831" s="72" t="s">
        <v>1950</v>
      </c>
      <c r="B831" s="74">
        <v>38264</v>
      </c>
      <c r="C831" s="71">
        <v>596</v>
      </c>
      <c r="D831" s="64" t="s">
        <v>118</v>
      </c>
      <c r="E831" s="72">
        <v>28750</v>
      </c>
      <c r="F831" s="62" t="s">
        <v>1594</v>
      </c>
      <c r="G831" s="62" t="s">
        <v>1587</v>
      </c>
      <c r="H831" s="62" t="s">
        <v>1597</v>
      </c>
    </row>
    <row r="832" spans="1:8" x14ac:dyDescent="0.2">
      <c r="A832" s="72" t="s">
        <v>1951</v>
      </c>
      <c r="B832" s="74">
        <v>38266</v>
      </c>
      <c r="C832" s="71">
        <v>322</v>
      </c>
      <c r="D832" s="64" t="s">
        <v>118</v>
      </c>
      <c r="E832" s="72">
        <v>28750</v>
      </c>
      <c r="F832" s="62" t="s">
        <v>1594</v>
      </c>
      <c r="G832" s="62" t="s">
        <v>1587</v>
      </c>
      <c r="H832" s="62" t="s">
        <v>1528</v>
      </c>
    </row>
    <row r="833" spans="1:8" x14ac:dyDescent="0.2">
      <c r="A833" s="72" t="s">
        <v>1952</v>
      </c>
      <c r="B833" s="74">
        <v>38266</v>
      </c>
      <c r="C833" s="71">
        <v>329</v>
      </c>
      <c r="D833" s="64" t="s">
        <v>118</v>
      </c>
      <c r="E833" s="72">
        <v>3609</v>
      </c>
      <c r="F833" s="62" t="s">
        <v>1591</v>
      </c>
      <c r="G833" s="62" t="s">
        <v>1588</v>
      </c>
      <c r="H833" s="62" t="s">
        <v>1784</v>
      </c>
    </row>
    <row r="834" spans="1:8" x14ac:dyDescent="0.2">
      <c r="A834" s="72" t="s">
        <v>1953</v>
      </c>
      <c r="B834" s="74">
        <v>38266</v>
      </c>
      <c r="C834" s="71">
        <v>329</v>
      </c>
      <c r="D834" s="64" t="s">
        <v>118</v>
      </c>
      <c r="E834" s="72">
        <v>65.25</v>
      </c>
      <c r="F834" s="62" t="s">
        <v>1591</v>
      </c>
      <c r="G834" s="62" t="s">
        <v>1588</v>
      </c>
      <c r="H834" s="62" t="s">
        <v>1784</v>
      </c>
    </row>
    <row r="835" spans="1:8" x14ac:dyDescent="0.2">
      <c r="A835" s="72" t="s">
        <v>1955</v>
      </c>
      <c r="B835" s="74">
        <v>38267</v>
      </c>
      <c r="C835" s="71">
        <v>512</v>
      </c>
      <c r="D835" s="64" t="s">
        <v>118</v>
      </c>
      <c r="E835" s="72">
        <v>536.79999999999995</v>
      </c>
      <c r="F835" s="62" t="s">
        <v>1610</v>
      </c>
      <c r="G835" s="62" t="s">
        <v>1587</v>
      </c>
      <c r="H835" s="62" t="s">
        <v>1538</v>
      </c>
    </row>
    <row r="836" spans="1:8" x14ac:dyDescent="0.2">
      <c r="A836" s="72" t="s">
        <v>1956</v>
      </c>
      <c r="B836" s="74">
        <v>38267</v>
      </c>
      <c r="C836" s="71">
        <v>579</v>
      </c>
      <c r="D836" s="64" t="s">
        <v>118</v>
      </c>
      <c r="E836" s="72">
        <v>508.66</v>
      </c>
      <c r="F836" s="62" t="s">
        <v>1963</v>
      </c>
      <c r="G836" s="62" t="s">
        <v>1587</v>
      </c>
      <c r="H836" s="62" t="s">
        <v>1579</v>
      </c>
    </row>
    <row r="837" spans="1:8" x14ac:dyDescent="0.2">
      <c r="A837" s="72" t="s">
        <v>1957</v>
      </c>
      <c r="B837" s="74">
        <v>38267</v>
      </c>
      <c r="C837" s="71">
        <v>157</v>
      </c>
      <c r="D837" s="64" t="s">
        <v>118</v>
      </c>
      <c r="E837" s="72">
        <v>285.13</v>
      </c>
      <c r="F837" s="62" t="s">
        <v>1591</v>
      </c>
      <c r="G837" s="62" t="s">
        <v>1587</v>
      </c>
      <c r="H837" s="62" t="s">
        <v>1597</v>
      </c>
    </row>
    <row r="838" spans="1:8" x14ac:dyDescent="0.2">
      <c r="A838" s="72" t="s">
        <v>1958</v>
      </c>
      <c r="B838" s="74">
        <v>38274</v>
      </c>
      <c r="C838" s="71">
        <v>240</v>
      </c>
      <c r="D838" s="64" t="s">
        <v>118</v>
      </c>
      <c r="E838" s="27">
        <v>5252.78</v>
      </c>
      <c r="F838" s="62" t="s">
        <v>1790</v>
      </c>
      <c r="G838" s="62" t="s">
        <v>1587</v>
      </c>
      <c r="H838" s="62" t="s">
        <v>1554</v>
      </c>
    </row>
    <row r="839" spans="1:8" x14ac:dyDescent="0.2">
      <c r="A839" s="72" t="s">
        <v>1965</v>
      </c>
      <c r="B839" s="74">
        <v>38274</v>
      </c>
      <c r="C839" s="71">
        <v>651</v>
      </c>
      <c r="D839" s="64" t="s">
        <v>118</v>
      </c>
      <c r="E839" s="27">
        <v>261.12</v>
      </c>
      <c r="F839" s="62" t="s">
        <v>1963</v>
      </c>
      <c r="G839" s="62" t="s">
        <v>1587</v>
      </c>
      <c r="H839" s="62" t="s">
        <v>1548</v>
      </c>
    </row>
    <row r="840" spans="1:8" x14ac:dyDescent="0.2">
      <c r="A840" s="72" t="s">
        <v>1959</v>
      </c>
      <c r="B840" s="74">
        <v>38275</v>
      </c>
      <c r="C840" s="71">
        <v>523</v>
      </c>
      <c r="D840" s="64" t="s">
        <v>118</v>
      </c>
      <c r="E840" s="27">
        <v>-65.25</v>
      </c>
      <c r="F840" s="62" t="s">
        <v>1594</v>
      </c>
      <c r="G840" s="62" t="s">
        <v>1587</v>
      </c>
      <c r="H840" s="62" t="s">
        <v>1557</v>
      </c>
    </row>
    <row r="841" spans="1:8" x14ac:dyDescent="0.2">
      <c r="A841" s="72" t="s">
        <v>1960</v>
      </c>
      <c r="B841" s="74">
        <v>38278</v>
      </c>
      <c r="C841" s="71">
        <v>662</v>
      </c>
      <c r="D841" s="64" t="s">
        <v>118</v>
      </c>
      <c r="E841" s="27">
        <v>27000</v>
      </c>
      <c r="F841" s="62" t="s">
        <v>1599</v>
      </c>
      <c r="G841" s="62" t="s">
        <v>1587</v>
      </c>
      <c r="H841" s="62" t="s">
        <v>1580</v>
      </c>
    </row>
    <row r="842" spans="1:8" x14ac:dyDescent="0.2">
      <c r="A842" s="72" t="s">
        <v>1961</v>
      </c>
      <c r="B842" s="74">
        <v>38278</v>
      </c>
      <c r="C842" s="71">
        <v>85</v>
      </c>
      <c r="D842" s="64" t="s">
        <v>118</v>
      </c>
      <c r="E842" s="27">
        <v>35126</v>
      </c>
      <c r="F842" s="62" t="s">
        <v>1610</v>
      </c>
      <c r="G842" s="62" t="s">
        <v>1587</v>
      </c>
      <c r="H842" s="62" t="s">
        <v>1597</v>
      </c>
    </row>
    <row r="843" spans="1:8" x14ac:dyDescent="0.2">
      <c r="A843" s="72" t="s">
        <v>1962</v>
      </c>
      <c r="B843" s="74">
        <v>38278</v>
      </c>
      <c r="C843" s="71">
        <v>663</v>
      </c>
      <c r="D843" s="64" t="s">
        <v>118</v>
      </c>
      <c r="E843" s="27">
        <v>-35126</v>
      </c>
      <c r="F843" s="62" t="s">
        <v>1594</v>
      </c>
      <c r="G843" s="62" t="s">
        <v>1587</v>
      </c>
      <c r="H843" s="62" t="s">
        <v>1538</v>
      </c>
    </row>
    <row r="844" spans="1:8" x14ac:dyDescent="0.2">
      <c r="A844" s="72" t="s">
        <v>1964</v>
      </c>
      <c r="B844" s="74">
        <v>38279</v>
      </c>
      <c r="C844" s="71">
        <v>665</v>
      </c>
      <c r="D844" s="64" t="s">
        <v>118</v>
      </c>
      <c r="E844" s="27">
        <v>-262.64</v>
      </c>
      <c r="F844" s="62" t="s">
        <v>1591</v>
      </c>
      <c r="G844" s="62" t="s">
        <v>1587</v>
      </c>
      <c r="H844" s="62" t="s">
        <v>1541</v>
      </c>
    </row>
    <row r="845" spans="1:8" x14ac:dyDescent="0.2">
      <c r="A845" s="72" t="s">
        <v>1966</v>
      </c>
      <c r="B845" s="74">
        <v>38279</v>
      </c>
      <c r="C845" s="71">
        <v>664</v>
      </c>
      <c r="D845" s="64" t="s">
        <v>118</v>
      </c>
      <c r="E845" s="27">
        <v>210</v>
      </c>
      <c r="F845" s="62" t="s">
        <v>1591</v>
      </c>
      <c r="G845" s="62" t="s">
        <v>1587</v>
      </c>
      <c r="H845" s="62" t="s">
        <v>1541</v>
      </c>
    </row>
    <row r="846" spans="1:8" x14ac:dyDescent="0.2">
      <c r="A846" s="72" t="s">
        <v>1968</v>
      </c>
      <c r="B846" s="74">
        <v>38280</v>
      </c>
      <c r="C846" s="71">
        <v>289</v>
      </c>
      <c r="D846" s="64" t="s">
        <v>118</v>
      </c>
      <c r="E846" s="27">
        <v>255</v>
      </c>
      <c r="F846" s="62" t="s">
        <v>1599</v>
      </c>
      <c r="G846" s="62" t="s">
        <v>1587</v>
      </c>
      <c r="H846" s="62" t="s">
        <v>1528</v>
      </c>
    </row>
    <row r="847" spans="1:8" x14ac:dyDescent="0.2">
      <c r="A847" s="72" t="s">
        <v>1970</v>
      </c>
      <c r="B847" s="74">
        <v>38281</v>
      </c>
      <c r="C847" s="71">
        <v>345</v>
      </c>
      <c r="D847" s="64" t="s">
        <v>118</v>
      </c>
      <c r="E847" s="27">
        <v>255</v>
      </c>
      <c r="F847" s="62" t="s">
        <v>1610</v>
      </c>
      <c r="G847" s="62" t="s">
        <v>1587</v>
      </c>
      <c r="H847" s="62" t="s">
        <v>1554</v>
      </c>
    </row>
    <row r="848" spans="1:8" x14ac:dyDescent="0.2">
      <c r="A848" s="72" t="s">
        <v>1972</v>
      </c>
      <c r="B848" s="74">
        <v>38282</v>
      </c>
      <c r="C848" s="71">
        <v>601</v>
      </c>
      <c r="D848" s="64" t="s">
        <v>118</v>
      </c>
      <c r="E848" s="27">
        <v>255</v>
      </c>
      <c r="F848" s="62" t="s">
        <v>1963</v>
      </c>
      <c r="G848" s="62" t="s">
        <v>1587</v>
      </c>
      <c r="H848" s="62" t="s">
        <v>1528</v>
      </c>
    </row>
    <row r="849" spans="1:8" x14ac:dyDescent="0.2">
      <c r="A849" s="72" t="s">
        <v>1974</v>
      </c>
      <c r="B849" s="74">
        <v>38285</v>
      </c>
      <c r="C849" s="71">
        <v>156</v>
      </c>
      <c r="D849" s="64" t="s">
        <v>118</v>
      </c>
      <c r="E849" s="27">
        <v>255</v>
      </c>
      <c r="F849" s="62" t="s">
        <v>1599</v>
      </c>
      <c r="G849" s="62" t="s">
        <v>1587</v>
      </c>
      <c r="H849" s="62" t="s">
        <v>1528</v>
      </c>
    </row>
    <row r="850" spans="1:8" x14ac:dyDescent="0.2">
      <c r="A850" s="72" t="s">
        <v>1975</v>
      </c>
      <c r="B850" s="74">
        <v>38287</v>
      </c>
      <c r="C850" s="71">
        <v>176</v>
      </c>
      <c r="D850" s="64" t="s">
        <v>118</v>
      </c>
      <c r="E850" s="27">
        <v>880</v>
      </c>
      <c r="F850" s="62" t="s">
        <v>1594</v>
      </c>
      <c r="G850" s="62" t="s">
        <v>1587</v>
      </c>
      <c r="H850" s="62" t="s">
        <v>1528</v>
      </c>
    </row>
    <row r="851" spans="1:8" x14ac:dyDescent="0.2">
      <c r="A851" s="72" t="s">
        <v>1976</v>
      </c>
      <c r="B851" s="74">
        <v>38287</v>
      </c>
      <c r="C851" s="71">
        <v>666</v>
      </c>
      <c r="D851" s="64" t="s">
        <v>118</v>
      </c>
      <c r="E851" s="27">
        <v>1265</v>
      </c>
      <c r="F851" s="62" t="s">
        <v>1591</v>
      </c>
      <c r="G851" s="62" t="s">
        <v>1587</v>
      </c>
      <c r="H851" s="62" t="s">
        <v>1541</v>
      </c>
    </row>
    <row r="852" spans="1:8" x14ac:dyDescent="0.2">
      <c r="A852" s="72" t="s">
        <v>1978</v>
      </c>
      <c r="B852" s="74">
        <v>38288</v>
      </c>
      <c r="C852" s="71">
        <v>668</v>
      </c>
      <c r="D852" s="64" t="s">
        <v>118</v>
      </c>
      <c r="E852" s="27">
        <v>1615.83</v>
      </c>
      <c r="F852" s="62" t="s">
        <v>1594</v>
      </c>
      <c r="G852" s="62" t="s">
        <v>1587</v>
      </c>
      <c r="H852" s="62" t="s">
        <v>1551</v>
      </c>
    </row>
    <row r="853" spans="1:8" x14ac:dyDescent="0.2">
      <c r="A853" s="72" t="s">
        <v>1979</v>
      </c>
      <c r="B853" s="74">
        <v>38288</v>
      </c>
      <c r="C853" s="71">
        <v>668</v>
      </c>
      <c r="D853" s="64" t="s">
        <v>118</v>
      </c>
      <c r="E853" s="27">
        <v>1557.82</v>
      </c>
      <c r="F853" s="62" t="s">
        <v>1594</v>
      </c>
      <c r="G853" s="62" t="s">
        <v>1587</v>
      </c>
      <c r="H853" s="62" t="s">
        <v>1551</v>
      </c>
    </row>
    <row r="854" spans="1:8" x14ac:dyDescent="0.2">
      <c r="A854" s="72" t="s">
        <v>1980</v>
      </c>
      <c r="B854" s="74">
        <v>38288</v>
      </c>
      <c r="C854" s="71">
        <v>669</v>
      </c>
      <c r="D854" s="64" t="s">
        <v>118</v>
      </c>
      <c r="E854" s="27">
        <v>33500</v>
      </c>
      <c r="F854" s="62" t="s">
        <v>1594</v>
      </c>
      <c r="G854" s="62" t="s">
        <v>1587</v>
      </c>
      <c r="H854" s="62" t="s">
        <v>1538</v>
      </c>
    </row>
    <row r="855" spans="1:8" x14ac:dyDescent="0.2">
      <c r="A855" s="72" t="s">
        <v>1984</v>
      </c>
      <c r="B855" s="74">
        <v>38292</v>
      </c>
      <c r="C855" s="71">
        <v>7</v>
      </c>
      <c r="D855" s="64" t="s">
        <v>118</v>
      </c>
      <c r="E855" s="27">
        <v>35000</v>
      </c>
      <c r="F855" s="62" t="s">
        <v>1599</v>
      </c>
      <c r="G855" s="62" t="s">
        <v>1587</v>
      </c>
      <c r="H855" s="62" t="s">
        <v>1528</v>
      </c>
    </row>
    <row r="856" spans="1:8" x14ac:dyDescent="0.2">
      <c r="A856" s="72" t="s">
        <v>1982</v>
      </c>
      <c r="B856" s="74">
        <v>38293</v>
      </c>
      <c r="C856" s="71">
        <v>648</v>
      </c>
      <c r="D856" s="64" t="s">
        <v>118</v>
      </c>
      <c r="E856" s="27">
        <v>-33500</v>
      </c>
      <c r="F856" s="62" t="s">
        <v>1599</v>
      </c>
      <c r="G856" s="62" t="s">
        <v>1587</v>
      </c>
      <c r="H856" s="62" t="s">
        <v>1528</v>
      </c>
    </row>
    <row r="857" spans="1:8" x14ac:dyDescent="0.2">
      <c r="A857" s="72" t="s">
        <v>1985</v>
      </c>
      <c r="B857" s="74">
        <v>38295</v>
      </c>
      <c r="C857" s="71">
        <v>78</v>
      </c>
      <c r="D857" s="64" t="s">
        <v>118</v>
      </c>
      <c r="E857" s="27">
        <v>6300</v>
      </c>
      <c r="F857" s="62" t="s">
        <v>1594</v>
      </c>
      <c r="G857" s="62" t="s">
        <v>1587</v>
      </c>
      <c r="H857" s="62" t="s">
        <v>1597</v>
      </c>
    </row>
    <row r="858" spans="1:8" x14ac:dyDescent="0.2">
      <c r="A858" s="72" t="s">
        <v>1986</v>
      </c>
      <c r="B858" s="74">
        <v>38295</v>
      </c>
      <c r="C858" s="71">
        <v>78</v>
      </c>
      <c r="D858" s="64" t="s">
        <v>118</v>
      </c>
      <c r="E858" s="27">
        <v>1500</v>
      </c>
      <c r="F858" s="62" t="s">
        <v>1594</v>
      </c>
      <c r="G858" s="62" t="s">
        <v>1587</v>
      </c>
      <c r="H858" s="62" t="s">
        <v>1597</v>
      </c>
    </row>
    <row r="859" spans="1:8" x14ac:dyDescent="0.2">
      <c r="A859" s="72" t="s">
        <v>1988</v>
      </c>
      <c r="B859" s="74">
        <v>38295</v>
      </c>
      <c r="C859" s="71">
        <v>78</v>
      </c>
      <c r="D859" s="64" t="s">
        <v>2259</v>
      </c>
      <c r="E859" s="72">
        <v>287.69</v>
      </c>
      <c r="F859" s="62" t="s">
        <v>1594</v>
      </c>
      <c r="G859" s="62" t="s">
        <v>1587</v>
      </c>
      <c r="H859" s="62" t="s">
        <v>1597</v>
      </c>
    </row>
    <row r="860" spans="1:8" x14ac:dyDescent="0.2">
      <c r="A860" s="72" t="s">
        <v>1989</v>
      </c>
      <c r="B860" s="74">
        <v>38295</v>
      </c>
      <c r="C860" s="71">
        <v>78</v>
      </c>
      <c r="D860" s="64" t="s">
        <v>2260</v>
      </c>
      <c r="E860" s="72">
        <v>8660</v>
      </c>
      <c r="F860" s="62" t="s">
        <v>1594</v>
      </c>
      <c r="G860" s="62" t="s">
        <v>1587</v>
      </c>
      <c r="H860" s="62" t="s">
        <v>1597</v>
      </c>
    </row>
    <row r="861" spans="1:8" x14ac:dyDescent="0.2">
      <c r="A861" s="72" t="s">
        <v>1991</v>
      </c>
      <c r="B861" s="74">
        <v>38295</v>
      </c>
      <c r="C861" s="71">
        <v>78</v>
      </c>
      <c r="D861" s="64" t="s">
        <v>2261</v>
      </c>
      <c r="E861" s="72">
        <v>75781</v>
      </c>
      <c r="F861" s="62" t="s">
        <v>1594</v>
      </c>
      <c r="G861" s="62" t="s">
        <v>1587</v>
      </c>
      <c r="H861" s="62" t="s">
        <v>1597</v>
      </c>
    </row>
    <row r="862" spans="1:8" x14ac:dyDescent="0.2">
      <c r="A862" s="72" t="s">
        <v>1992</v>
      </c>
      <c r="B862" s="74">
        <v>38295</v>
      </c>
      <c r="C862" s="71">
        <v>78</v>
      </c>
      <c r="D862" s="64" t="s">
        <v>2262</v>
      </c>
      <c r="E862" s="72">
        <v>1260</v>
      </c>
      <c r="F862" s="62" t="s">
        <v>1591</v>
      </c>
      <c r="G862" s="62" t="s">
        <v>1587</v>
      </c>
      <c r="H862" s="62" t="s">
        <v>1597</v>
      </c>
    </row>
    <row r="863" spans="1:8" x14ac:dyDescent="0.2">
      <c r="A863" s="72" t="s">
        <v>1993</v>
      </c>
      <c r="B863" s="74">
        <v>38295</v>
      </c>
      <c r="C863" s="71">
        <v>313</v>
      </c>
      <c r="D863" s="64" t="s">
        <v>2262</v>
      </c>
      <c r="E863" s="27">
        <v>1354.8</v>
      </c>
      <c r="F863" s="62" t="s">
        <v>1610</v>
      </c>
      <c r="G863" s="62" t="s">
        <v>1587</v>
      </c>
      <c r="H863" s="62" t="s">
        <v>1597</v>
      </c>
    </row>
    <row r="864" spans="1:8" x14ac:dyDescent="0.2">
      <c r="A864" s="72" t="s">
        <v>1995</v>
      </c>
      <c r="B864" s="74">
        <v>38295</v>
      </c>
      <c r="C864" s="71">
        <v>671</v>
      </c>
      <c r="D864" s="64" t="s">
        <v>2263</v>
      </c>
      <c r="E864" s="72">
        <v>12175</v>
      </c>
      <c r="F864" s="62" t="s">
        <v>1591</v>
      </c>
      <c r="G864" s="62" t="s">
        <v>1587</v>
      </c>
      <c r="H864" s="62" t="s">
        <v>1541</v>
      </c>
    </row>
    <row r="865" spans="1:8" x14ac:dyDescent="0.2">
      <c r="A865" s="72" t="s">
        <v>1996</v>
      </c>
      <c r="B865" s="74">
        <v>38296</v>
      </c>
      <c r="C865" s="71">
        <v>672</v>
      </c>
      <c r="D865" s="64" t="s">
        <v>2263</v>
      </c>
      <c r="E865" s="72">
        <v>12900</v>
      </c>
      <c r="F865" s="62" t="s">
        <v>1594</v>
      </c>
      <c r="G865" s="62" t="s">
        <v>1587</v>
      </c>
      <c r="H865" s="62" t="s">
        <v>1560</v>
      </c>
    </row>
    <row r="866" spans="1:8" x14ac:dyDescent="0.2">
      <c r="A866" s="72" t="s">
        <v>1997</v>
      </c>
      <c r="B866" s="74">
        <v>38296</v>
      </c>
      <c r="C866" s="71">
        <v>44</v>
      </c>
      <c r="D866" s="64" t="s">
        <v>710</v>
      </c>
      <c r="E866" s="72">
        <v>8990</v>
      </c>
      <c r="F866" s="62" t="s">
        <v>1594</v>
      </c>
      <c r="G866" s="62" t="s">
        <v>1587</v>
      </c>
      <c r="H866" s="62" t="s">
        <v>1597</v>
      </c>
    </row>
    <row r="867" spans="1:8" x14ac:dyDescent="0.2">
      <c r="A867" s="72" t="s">
        <v>1998</v>
      </c>
      <c r="B867" s="74">
        <v>38299</v>
      </c>
      <c r="C867" s="71">
        <v>234</v>
      </c>
      <c r="D867" s="64" t="s">
        <v>710</v>
      </c>
      <c r="E867" s="72">
        <v>10096.799999999999</v>
      </c>
      <c r="F867" s="62" t="s">
        <v>1591</v>
      </c>
      <c r="G867" s="62" t="s">
        <v>1587</v>
      </c>
      <c r="H867" s="62" t="s">
        <v>1597</v>
      </c>
    </row>
    <row r="868" spans="1:8" x14ac:dyDescent="0.2">
      <c r="A868" s="72" t="s">
        <v>2001</v>
      </c>
      <c r="B868" s="74">
        <v>38299</v>
      </c>
      <c r="C868" s="71">
        <v>42</v>
      </c>
      <c r="D868" s="64" t="s">
        <v>710</v>
      </c>
      <c r="E868" s="27">
        <v>10950</v>
      </c>
      <c r="F868" s="62" t="s">
        <v>1594</v>
      </c>
      <c r="G868" s="62" t="s">
        <v>1587</v>
      </c>
      <c r="H868" s="62" t="s">
        <v>1528</v>
      </c>
    </row>
    <row r="869" spans="1:8" x14ac:dyDescent="0.2">
      <c r="A869" s="72" t="s">
        <v>1999</v>
      </c>
      <c r="B869" s="74">
        <v>38299</v>
      </c>
      <c r="C869" s="71">
        <v>670</v>
      </c>
      <c r="D869" s="64" t="s">
        <v>2264</v>
      </c>
      <c r="E869" s="72">
        <v>133.37</v>
      </c>
      <c r="F869" s="62" t="s">
        <v>1591</v>
      </c>
      <c r="G869" s="62" t="s">
        <v>1587</v>
      </c>
      <c r="H869" s="62" t="s">
        <v>1555</v>
      </c>
    </row>
    <row r="870" spans="1:8" x14ac:dyDescent="0.2">
      <c r="A870" s="72" t="s">
        <v>2000</v>
      </c>
      <c r="B870" s="74">
        <v>38300</v>
      </c>
      <c r="C870" s="71">
        <v>654</v>
      </c>
      <c r="D870" s="64" t="s">
        <v>2265</v>
      </c>
      <c r="E870" s="72">
        <v>24856</v>
      </c>
      <c r="F870" s="62" t="s">
        <v>1594</v>
      </c>
      <c r="G870" s="62" t="s">
        <v>1587</v>
      </c>
      <c r="H870" s="62" t="s">
        <v>1539</v>
      </c>
    </row>
    <row r="871" spans="1:8" x14ac:dyDescent="0.2">
      <c r="A871" s="72" t="s">
        <v>2002</v>
      </c>
      <c r="B871" s="74">
        <v>38300</v>
      </c>
      <c r="C871" s="71">
        <v>653</v>
      </c>
      <c r="D871" s="64" t="s">
        <v>2265</v>
      </c>
      <c r="E871" s="72">
        <v>-1856</v>
      </c>
      <c r="F871" s="62" t="s">
        <v>1599</v>
      </c>
      <c r="G871" s="62" t="s">
        <v>1587</v>
      </c>
      <c r="H871" s="62" t="s">
        <v>1535</v>
      </c>
    </row>
    <row r="872" spans="1:8" x14ac:dyDescent="0.2">
      <c r="A872" s="72" t="s">
        <v>2003</v>
      </c>
      <c r="B872" s="74">
        <v>38300</v>
      </c>
      <c r="C872" s="71">
        <v>653</v>
      </c>
      <c r="D872" s="64" t="s">
        <v>2266</v>
      </c>
      <c r="E872" s="72">
        <v>160</v>
      </c>
      <c r="F872" s="62" t="s">
        <v>1599</v>
      </c>
      <c r="G872" s="62" t="s">
        <v>1587</v>
      </c>
      <c r="H872" s="62" t="s">
        <v>1535</v>
      </c>
    </row>
    <row r="873" spans="1:8" x14ac:dyDescent="0.2">
      <c r="A873" s="72" t="s">
        <v>2004</v>
      </c>
      <c r="B873" s="74">
        <v>38301</v>
      </c>
      <c r="C873" s="71">
        <v>330</v>
      </c>
      <c r="D873" s="64" t="s">
        <v>2267</v>
      </c>
      <c r="E873" s="72">
        <v>336.5</v>
      </c>
      <c r="F873" s="62" t="s">
        <v>1610</v>
      </c>
      <c r="G873" s="62" t="s">
        <v>1587</v>
      </c>
      <c r="H873" s="62" t="s">
        <v>1597</v>
      </c>
    </row>
    <row r="874" spans="1:8" x14ac:dyDescent="0.2">
      <c r="A874" s="72" t="s">
        <v>2005</v>
      </c>
      <c r="B874" s="74">
        <v>38301</v>
      </c>
      <c r="C874" s="71">
        <v>11</v>
      </c>
      <c r="D874" s="64" t="s">
        <v>2267</v>
      </c>
      <c r="E874" s="72">
        <v>369.47</v>
      </c>
      <c r="F874" s="62" t="s">
        <v>1594</v>
      </c>
      <c r="G874" s="62" t="s">
        <v>1587</v>
      </c>
      <c r="H874" s="62" t="s">
        <v>1538</v>
      </c>
    </row>
    <row r="875" spans="1:8" x14ac:dyDescent="0.2">
      <c r="A875" s="72" t="s">
        <v>2006</v>
      </c>
      <c r="B875" s="74">
        <v>38301</v>
      </c>
      <c r="C875" s="71">
        <v>11</v>
      </c>
      <c r="D875" s="64" t="s">
        <v>1235</v>
      </c>
      <c r="E875" s="72">
        <v>10608</v>
      </c>
      <c r="F875" s="62" t="s">
        <v>1594</v>
      </c>
      <c r="G875" s="62" t="s">
        <v>1587</v>
      </c>
      <c r="H875" s="62" t="s">
        <v>1538</v>
      </c>
    </row>
    <row r="876" spans="1:8" x14ac:dyDescent="0.2">
      <c r="A876" s="72" t="s">
        <v>2007</v>
      </c>
      <c r="B876" s="74">
        <v>38301</v>
      </c>
      <c r="C876" s="71">
        <v>11</v>
      </c>
      <c r="D876" s="64" t="s">
        <v>1235</v>
      </c>
      <c r="E876" s="72">
        <v>20200</v>
      </c>
      <c r="F876" s="62" t="s">
        <v>1594</v>
      </c>
      <c r="G876" s="62" t="s">
        <v>1587</v>
      </c>
      <c r="H876" s="62" t="s">
        <v>1538</v>
      </c>
    </row>
    <row r="877" spans="1:8" x14ac:dyDescent="0.2">
      <c r="A877" s="72" t="s">
        <v>2008</v>
      </c>
      <c r="B877" s="74">
        <v>38301</v>
      </c>
      <c r="C877" s="71">
        <v>11</v>
      </c>
      <c r="D877" s="64" t="s">
        <v>1235</v>
      </c>
      <c r="E877" s="72">
        <v>292</v>
      </c>
      <c r="F877" s="62" t="s">
        <v>1594</v>
      </c>
      <c r="G877" s="62" t="s">
        <v>1587</v>
      </c>
      <c r="H877" s="62" t="s">
        <v>1538</v>
      </c>
    </row>
    <row r="878" spans="1:8" x14ac:dyDescent="0.2">
      <c r="A878" s="72" t="s">
        <v>2009</v>
      </c>
      <c r="B878" s="74">
        <v>38301</v>
      </c>
      <c r="C878" s="71">
        <v>11</v>
      </c>
      <c r="D878" s="64" t="s">
        <v>1235</v>
      </c>
      <c r="E878" s="72">
        <v>492.84</v>
      </c>
      <c r="F878" s="62" t="s">
        <v>1594</v>
      </c>
      <c r="G878" s="62" t="s">
        <v>1587</v>
      </c>
      <c r="H878" s="62" t="s">
        <v>1538</v>
      </c>
    </row>
    <row r="879" spans="1:8" x14ac:dyDescent="0.2">
      <c r="A879" s="72" t="s">
        <v>2010</v>
      </c>
      <c r="B879" s="74">
        <v>38301</v>
      </c>
      <c r="C879" s="71">
        <v>11</v>
      </c>
      <c r="D879" s="64" t="s">
        <v>1235</v>
      </c>
      <c r="E879" s="72">
        <v>780</v>
      </c>
      <c r="F879" s="62" t="s">
        <v>1594</v>
      </c>
      <c r="G879" s="62" t="s">
        <v>1587</v>
      </c>
      <c r="H879" s="62" t="s">
        <v>1538</v>
      </c>
    </row>
    <row r="880" spans="1:8" x14ac:dyDescent="0.2">
      <c r="A880" s="72" t="s">
        <v>2121</v>
      </c>
      <c r="B880" s="74">
        <v>38301</v>
      </c>
      <c r="C880" s="71">
        <v>493</v>
      </c>
      <c r="D880" s="64" t="s">
        <v>1235</v>
      </c>
      <c r="E880" s="27">
        <v>811.2</v>
      </c>
      <c r="F880" s="62" t="s">
        <v>1594</v>
      </c>
      <c r="G880" s="62" t="s">
        <v>1587</v>
      </c>
      <c r="H880" s="62" t="s">
        <v>1597</v>
      </c>
    </row>
    <row r="881" spans="1:8" x14ac:dyDescent="0.2">
      <c r="A881" s="72" t="s">
        <v>2012</v>
      </c>
      <c r="B881" s="74">
        <v>38301</v>
      </c>
      <c r="C881" s="71">
        <v>197</v>
      </c>
      <c r="D881" s="64" t="s">
        <v>2268</v>
      </c>
      <c r="E881" s="72">
        <v>7509</v>
      </c>
      <c r="F881" s="62" t="s">
        <v>1594</v>
      </c>
      <c r="G881" s="62" t="s">
        <v>1587</v>
      </c>
      <c r="H881" s="62" t="s">
        <v>1597</v>
      </c>
    </row>
    <row r="882" spans="1:8" x14ac:dyDescent="0.2">
      <c r="A882" s="72" t="s">
        <v>2013</v>
      </c>
      <c r="B882" s="74">
        <v>38301</v>
      </c>
      <c r="C882" s="71">
        <v>576</v>
      </c>
      <c r="D882" s="64" t="s">
        <v>2268</v>
      </c>
      <c r="E882" s="72">
        <v>589</v>
      </c>
      <c r="F882" s="62" t="s">
        <v>1594</v>
      </c>
      <c r="G882" s="62" t="s">
        <v>1587</v>
      </c>
      <c r="H882" s="62" t="s">
        <v>1528</v>
      </c>
    </row>
    <row r="883" spans="1:8" x14ac:dyDescent="0.2">
      <c r="A883" s="72" t="s">
        <v>2014</v>
      </c>
      <c r="B883" s="74">
        <v>38301</v>
      </c>
      <c r="C883" s="71">
        <v>223</v>
      </c>
      <c r="D883" s="64" t="s">
        <v>2269</v>
      </c>
      <c r="E883" s="72">
        <v>-2227.0700000000002</v>
      </c>
      <c r="F883" s="62" t="s">
        <v>1594</v>
      </c>
      <c r="G883" s="62" t="s">
        <v>1587</v>
      </c>
      <c r="H883" s="62" t="s">
        <v>1597</v>
      </c>
    </row>
    <row r="884" spans="1:8" x14ac:dyDescent="0.2">
      <c r="A884" s="72" t="s">
        <v>2015</v>
      </c>
      <c r="B884" s="74">
        <v>38301</v>
      </c>
      <c r="C884" s="71">
        <v>242</v>
      </c>
      <c r="D884" s="64" t="s">
        <v>2269</v>
      </c>
      <c r="E884" s="72">
        <v>-5641.09</v>
      </c>
      <c r="F884" s="62" t="s">
        <v>1594</v>
      </c>
      <c r="G884" s="62" t="s">
        <v>1587</v>
      </c>
      <c r="H884" s="62" t="s">
        <v>1597</v>
      </c>
    </row>
    <row r="885" spans="1:8" x14ac:dyDescent="0.2">
      <c r="A885" s="72" t="s">
        <v>2017</v>
      </c>
      <c r="B885" s="74">
        <v>38301</v>
      </c>
      <c r="C885" s="71">
        <v>135</v>
      </c>
      <c r="D885" s="64" t="s">
        <v>886</v>
      </c>
      <c r="E885" s="72">
        <v>5191</v>
      </c>
      <c r="F885" s="62" t="s">
        <v>1594</v>
      </c>
      <c r="G885" s="62" t="s">
        <v>1587</v>
      </c>
      <c r="H885" s="62" t="s">
        <v>1597</v>
      </c>
    </row>
    <row r="886" spans="1:8" x14ac:dyDescent="0.2">
      <c r="A886" s="72" t="s">
        <v>2018</v>
      </c>
      <c r="B886" s="74">
        <v>38303</v>
      </c>
      <c r="C886" s="71">
        <v>674</v>
      </c>
      <c r="D886" s="64" t="s">
        <v>886</v>
      </c>
      <c r="E886" s="72">
        <v>21294.42</v>
      </c>
      <c r="F886" s="62" t="s">
        <v>1610</v>
      </c>
      <c r="G886" s="62" t="s">
        <v>1587</v>
      </c>
      <c r="H886" s="62" t="s">
        <v>1597</v>
      </c>
    </row>
    <row r="887" spans="1:8" x14ac:dyDescent="0.2">
      <c r="A887" s="72" t="s">
        <v>2019</v>
      </c>
      <c r="B887" s="74">
        <v>38303</v>
      </c>
      <c r="C887" s="71">
        <v>234</v>
      </c>
      <c r="D887" s="64" t="s">
        <v>886</v>
      </c>
      <c r="E887" s="72">
        <v>2627.42</v>
      </c>
      <c r="F887" s="62" t="s">
        <v>1591</v>
      </c>
      <c r="G887" s="62" t="s">
        <v>1587</v>
      </c>
      <c r="H887" s="62" t="s">
        <v>1597</v>
      </c>
    </row>
    <row r="888" spans="1:8" x14ac:dyDescent="0.2">
      <c r="A888" s="72" t="s">
        <v>2020</v>
      </c>
      <c r="B888" s="74">
        <v>38303</v>
      </c>
      <c r="C888" s="71">
        <v>675</v>
      </c>
      <c r="D888" s="64" t="s">
        <v>886</v>
      </c>
      <c r="E888" s="72">
        <v>9600</v>
      </c>
      <c r="F888" s="62" t="s">
        <v>1594</v>
      </c>
      <c r="G888" s="62" t="s">
        <v>1587</v>
      </c>
      <c r="H888" s="62" t="s">
        <v>1573</v>
      </c>
    </row>
    <row r="889" spans="1:8" x14ac:dyDescent="0.2">
      <c r="A889" s="72" t="s">
        <v>2021</v>
      </c>
      <c r="B889" s="74">
        <v>38303</v>
      </c>
      <c r="C889" s="71">
        <v>4</v>
      </c>
      <c r="D889" s="64" t="s">
        <v>886</v>
      </c>
      <c r="E889" s="72">
        <v>12118</v>
      </c>
      <c r="F889" s="62" t="s">
        <v>1591</v>
      </c>
      <c r="G889" s="62" t="s">
        <v>1587</v>
      </c>
      <c r="H889" s="62" t="s">
        <v>1538</v>
      </c>
    </row>
    <row r="890" spans="1:8" x14ac:dyDescent="0.2">
      <c r="A890" s="72" t="s">
        <v>2022</v>
      </c>
      <c r="B890" s="74">
        <v>38303</v>
      </c>
      <c r="C890" s="71">
        <v>4</v>
      </c>
      <c r="D890" s="64" t="s">
        <v>886</v>
      </c>
      <c r="E890" s="72">
        <v>740</v>
      </c>
      <c r="F890" s="62" t="s">
        <v>1591</v>
      </c>
      <c r="G890" s="62" t="s">
        <v>1587</v>
      </c>
      <c r="H890" s="62" t="s">
        <v>1538</v>
      </c>
    </row>
    <row r="891" spans="1:8" x14ac:dyDescent="0.2">
      <c r="A891" s="72" t="s">
        <v>2016</v>
      </c>
      <c r="B891" s="74">
        <v>38307</v>
      </c>
      <c r="C891" s="71">
        <v>42</v>
      </c>
      <c r="D891" s="64" t="s">
        <v>886</v>
      </c>
      <c r="E891" s="72">
        <v>11920</v>
      </c>
      <c r="F891" s="62" t="s">
        <v>1594</v>
      </c>
      <c r="G891" s="62" t="s">
        <v>1587</v>
      </c>
      <c r="H891" s="62" t="s">
        <v>1528</v>
      </c>
    </row>
    <row r="892" spans="1:8" x14ac:dyDescent="0.2">
      <c r="A892" s="72" t="s">
        <v>2023</v>
      </c>
      <c r="B892" s="74">
        <v>38307</v>
      </c>
      <c r="C892" s="71">
        <v>677</v>
      </c>
      <c r="D892" s="64" t="s">
        <v>886</v>
      </c>
      <c r="E892" s="27">
        <v>6750</v>
      </c>
      <c r="F892" s="62" t="s">
        <v>1601</v>
      </c>
      <c r="G892" s="62" t="s">
        <v>1587</v>
      </c>
      <c r="H892" s="62" t="s">
        <v>1574</v>
      </c>
    </row>
    <row r="893" spans="1:8" x14ac:dyDescent="0.2">
      <c r="A893" s="72" t="s">
        <v>2024</v>
      </c>
      <c r="B893" s="74">
        <v>38309</v>
      </c>
      <c r="C893" s="71">
        <v>464</v>
      </c>
      <c r="D893" s="64" t="s">
        <v>2270</v>
      </c>
      <c r="E893" s="72">
        <v>14.99</v>
      </c>
      <c r="F893" s="62" t="s">
        <v>1610</v>
      </c>
      <c r="G893" s="62" t="s">
        <v>1587</v>
      </c>
      <c r="H893" s="62" t="s">
        <v>1557</v>
      </c>
    </row>
    <row r="894" spans="1:8" x14ac:dyDescent="0.2">
      <c r="A894" s="72" t="s">
        <v>2025</v>
      </c>
      <c r="B894" s="74">
        <v>38309</v>
      </c>
      <c r="C894" s="71">
        <v>678</v>
      </c>
      <c r="D894" s="64" t="s">
        <v>2270</v>
      </c>
      <c r="E894" s="72">
        <v>78.8</v>
      </c>
      <c r="F894" s="62" t="s">
        <v>1610</v>
      </c>
      <c r="G894" s="62" t="s">
        <v>1587</v>
      </c>
      <c r="H894" s="62" t="s">
        <v>1597</v>
      </c>
    </row>
    <row r="895" spans="1:8" x14ac:dyDescent="0.2">
      <c r="A895" s="72">
        <v>6</v>
      </c>
      <c r="B895" s="74">
        <v>38313</v>
      </c>
      <c r="C895" s="71">
        <v>373</v>
      </c>
      <c r="D895" s="64" t="s">
        <v>2270</v>
      </c>
      <c r="E895" s="72">
        <v>250</v>
      </c>
      <c r="F895" s="62" t="s">
        <v>1594</v>
      </c>
      <c r="G895" s="62" t="s">
        <v>1587</v>
      </c>
      <c r="H895" s="62" t="s">
        <v>1528</v>
      </c>
    </row>
    <row r="896" spans="1:8" x14ac:dyDescent="0.2">
      <c r="A896" s="72" t="s">
        <v>2026</v>
      </c>
      <c r="B896" s="74">
        <v>38313</v>
      </c>
      <c r="C896" s="71">
        <v>679</v>
      </c>
      <c r="D896" s="64" t="s">
        <v>2270</v>
      </c>
      <c r="E896" s="72">
        <v>72.8</v>
      </c>
      <c r="F896" s="62" t="s">
        <v>1594</v>
      </c>
      <c r="G896" s="62" t="s">
        <v>1588</v>
      </c>
      <c r="H896" s="62" t="s">
        <v>2271</v>
      </c>
    </row>
    <row r="897" spans="1:8" x14ac:dyDescent="0.2">
      <c r="A897" s="72" t="s">
        <v>2027</v>
      </c>
      <c r="B897" s="74">
        <v>38313</v>
      </c>
      <c r="C897" s="71">
        <v>565</v>
      </c>
      <c r="D897" s="64" t="s">
        <v>2270</v>
      </c>
      <c r="E897" s="72">
        <v>45.5</v>
      </c>
      <c r="F897" s="62" t="s">
        <v>1610</v>
      </c>
      <c r="G897" s="62" t="s">
        <v>1587</v>
      </c>
      <c r="H897" s="62" t="s">
        <v>1544</v>
      </c>
    </row>
    <row r="898" spans="1:8" x14ac:dyDescent="0.2">
      <c r="A898" s="72" t="s">
        <v>2028</v>
      </c>
      <c r="B898" s="74">
        <v>38313</v>
      </c>
      <c r="C898" s="71">
        <v>261</v>
      </c>
      <c r="D898" s="64" t="s">
        <v>2270</v>
      </c>
      <c r="E898" s="72">
        <v>1866</v>
      </c>
      <c r="F898" s="62" t="s">
        <v>1599</v>
      </c>
      <c r="G898" s="62" t="s">
        <v>1587</v>
      </c>
      <c r="H898" s="62" t="s">
        <v>1528</v>
      </c>
    </row>
    <row r="899" spans="1:8" x14ac:dyDescent="0.2">
      <c r="A899" s="72" t="s">
        <v>2030</v>
      </c>
      <c r="B899" s="74">
        <v>38313</v>
      </c>
      <c r="C899" s="71">
        <v>261</v>
      </c>
      <c r="D899" s="64" t="s">
        <v>2270</v>
      </c>
      <c r="E899" s="72">
        <v>156.30000000000001</v>
      </c>
      <c r="F899" s="62" t="s">
        <v>1599</v>
      </c>
      <c r="G899" s="62" t="s">
        <v>1587</v>
      </c>
      <c r="H899" s="62" t="s">
        <v>1528</v>
      </c>
    </row>
    <row r="900" spans="1:8" x14ac:dyDescent="0.2">
      <c r="A900" s="72" t="s">
        <v>2031</v>
      </c>
      <c r="B900" s="74">
        <v>38313</v>
      </c>
      <c r="C900" s="71">
        <v>261</v>
      </c>
      <c r="D900" s="64" t="s">
        <v>269</v>
      </c>
      <c r="E900" s="72">
        <v>65000</v>
      </c>
      <c r="F900" s="62" t="s">
        <v>1599</v>
      </c>
      <c r="G900" s="62" t="s">
        <v>1587</v>
      </c>
      <c r="H900" s="62" t="s">
        <v>1528</v>
      </c>
    </row>
    <row r="901" spans="1:8" x14ac:dyDescent="0.2">
      <c r="A901" s="72" t="s">
        <v>2032</v>
      </c>
      <c r="B901" s="74">
        <v>38313</v>
      </c>
      <c r="C901" s="71">
        <v>176</v>
      </c>
      <c r="D901" s="64" t="s">
        <v>269</v>
      </c>
      <c r="E901" s="72">
        <v>55100</v>
      </c>
      <c r="F901" s="62" t="s">
        <v>1599</v>
      </c>
      <c r="G901" s="62" t="s">
        <v>1587</v>
      </c>
      <c r="H901" s="62" t="s">
        <v>1528</v>
      </c>
    </row>
    <row r="902" spans="1:8" x14ac:dyDescent="0.2">
      <c r="A902" s="72" t="s">
        <v>2033</v>
      </c>
      <c r="B902" s="74">
        <v>38314</v>
      </c>
      <c r="C902" s="71">
        <v>7</v>
      </c>
      <c r="D902" s="64" t="s">
        <v>269</v>
      </c>
      <c r="E902" s="72">
        <v>18600</v>
      </c>
      <c r="F902" s="62" t="s">
        <v>1599</v>
      </c>
      <c r="G902" s="62" t="s">
        <v>1587</v>
      </c>
      <c r="H902" s="62" t="s">
        <v>1528</v>
      </c>
    </row>
    <row r="903" spans="1:8" x14ac:dyDescent="0.2">
      <c r="A903" s="72" t="s">
        <v>2034</v>
      </c>
      <c r="B903" s="74">
        <v>38314</v>
      </c>
      <c r="C903" s="71">
        <v>376</v>
      </c>
      <c r="D903" s="64" t="s">
        <v>269</v>
      </c>
      <c r="E903" s="72">
        <v>39425</v>
      </c>
      <c r="F903" s="62" t="s">
        <v>1599</v>
      </c>
      <c r="G903" s="62" t="s">
        <v>1587</v>
      </c>
      <c r="H903" s="62" t="s">
        <v>1528</v>
      </c>
    </row>
    <row r="904" spans="1:8" x14ac:dyDescent="0.2">
      <c r="A904" s="72">
        <v>7</v>
      </c>
      <c r="B904" s="74">
        <v>38315</v>
      </c>
      <c r="C904" s="71">
        <v>78</v>
      </c>
      <c r="D904" s="64" t="s">
        <v>269</v>
      </c>
      <c r="E904" s="72">
        <v>22790</v>
      </c>
      <c r="F904" s="62" t="s">
        <v>1591</v>
      </c>
      <c r="G904" s="62" t="s">
        <v>1587</v>
      </c>
      <c r="H904" s="62" t="s">
        <v>1597</v>
      </c>
    </row>
    <row r="905" spans="1:8" x14ac:dyDescent="0.2">
      <c r="A905" s="72">
        <v>8</v>
      </c>
      <c r="B905" s="74">
        <v>38315</v>
      </c>
      <c r="C905" s="71">
        <v>78</v>
      </c>
      <c r="D905" s="64" t="s">
        <v>269</v>
      </c>
      <c r="E905" s="72">
        <v>179</v>
      </c>
      <c r="F905" s="62" t="s">
        <v>1594</v>
      </c>
      <c r="G905" s="62" t="s">
        <v>1587</v>
      </c>
      <c r="H905" s="62" t="s">
        <v>1597</v>
      </c>
    </row>
    <row r="906" spans="1:8" x14ac:dyDescent="0.2">
      <c r="A906" s="72" t="s">
        <v>2035</v>
      </c>
      <c r="B906" s="74">
        <v>38317</v>
      </c>
      <c r="C906" s="71">
        <v>12</v>
      </c>
      <c r="D906" s="64" t="s">
        <v>269</v>
      </c>
      <c r="E906" s="72">
        <v>15900</v>
      </c>
      <c r="F906" s="62" t="s">
        <v>1790</v>
      </c>
      <c r="G906" s="62" t="s">
        <v>1587</v>
      </c>
      <c r="H906" s="62" t="s">
        <v>1554</v>
      </c>
    </row>
    <row r="907" spans="1:8" x14ac:dyDescent="0.2">
      <c r="A907" s="72" t="s">
        <v>2036</v>
      </c>
      <c r="B907" s="74">
        <v>38320</v>
      </c>
      <c r="C907" s="71">
        <v>4</v>
      </c>
      <c r="D907" s="64" t="s">
        <v>269</v>
      </c>
      <c r="E907" s="72">
        <v>10667</v>
      </c>
      <c r="F907" s="62" t="s">
        <v>1591</v>
      </c>
      <c r="G907" s="62" t="s">
        <v>1587</v>
      </c>
      <c r="H907" s="62" t="s">
        <v>1538</v>
      </c>
    </row>
    <row r="908" spans="1:8" x14ac:dyDescent="0.2">
      <c r="A908" s="72" t="s">
        <v>2037</v>
      </c>
      <c r="B908" s="74">
        <v>38321</v>
      </c>
      <c r="C908" s="71">
        <v>681</v>
      </c>
      <c r="D908" s="64" t="s">
        <v>269</v>
      </c>
      <c r="E908" s="72">
        <v>10667</v>
      </c>
      <c r="F908" s="62" t="s">
        <v>1610</v>
      </c>
      <c r="G908" s="62" t="s">
        <v>1587</v>
      </c>
      <c r="H908" s="62" t="s">
        <v>1597</v>
      </c>
    </row>
    <row r="909" spans="1:8" x14ac:dyDescent="0.2">
      <c r="A909" s="72" t="s">
        <v>2038</v>
      </c>
      <c r="B909" s="74">
        <v>38321</v>
      </c>
      <c r="C909" s="71">
        <v>684</v>
      </c>
      <c r="D909" s="64" t="s">
        <v>269</v>
      </c>
      <c r="E909" s="72">
        <v>9887</v>
      </c>
      <c r="F909" s="62" t="s">
        <v>1599</v>
      </c>
      <c r="G909" s="62" t="s">
        <v>1587</v>
      </c>
      <c r="H909" s="62" t="s">
        <v>1548</v>
      </c>
    </row>
    <row r="910" spans="1:8" x14ac:dyDescent="0.2">
      <c r="A910" s="72" t="s">
        <v>2039</v>
      </c>
      <c r="B910" s="74">
        <v>38322</v>
      </c>
      <c r="C910" s="71">
        <v>680</v>
      </c>
      <c r="D910" s="64" t="s">
        <v>269</v>
      </c>
      <c r="E910" s="72">
        <v>9887</v>
      </c>
      <c r="F910" s="62" t="s">
        <v>1610</v>
      </c>
      <c r="G910" s="62" t="s">
        <v>1587</v>
      </c>
      <c r="H910" s="62" t="s">
        <v>1557</v>
      </c>
    </row>
    <row r="911" spans="1:8" x14ac:dyDescent="0.2">
      <c r="A911" s="72" t="s">
        <v>2040</v>
      </c>
      <c r="B911" s="74">
        <v>38322</v>
      </c>
      <c r="C911" s="71">
        <v>63</v>
      </c>
      <c r="D911" s="64" t="s">
        <v>269</v>
      </c>
      <c r="E911" s="72">
        <v>17368</v>
      </c>
      <c r="F911" s="62" t="s">
        <v>1599</v>
      </c>
      <c r="G911" s="62" t="s">
        <v>1587</v>
      </c>
      <c r="H911" s="62" t="s">
        <v>1528</v>
      </c>
    </row>
    <row r="912" spans="1:8" x14ac:dyDescent="0.2">
      <c r="A912" s="72" t="s">
        <v>2041</v>
      </c>
      <c r="B912" s="74">
        <v>38323</v>
      </c>
      <c r="C912" s="71">
        <v>676</v>
      </c>
      <c r="D912" s="64" t="s">
        <v>269</v>
      </c>
      <c r="E912" s="72">
        <v>17368</v>
      </c>
      <c r="F912" s="62" t="s">
        <v>1610</v>
      </c>
      <c r="G912" s="62" t="s">
        <v>1587</v>
      </c>
      <c r="H912" s="62" t="s">
        <v>1597</v>
      </c>
    </row>
    <row r="913" spans="1:8" x14ac:dyDescent="0.2">
      <c r="A913" s="72" t="s">
        <v>2042</v>
      </c>
      <c r="B913" s="74">
        <v>38323</v>
      </c>
      <c r="C913" s="71">
        <v>156</v>
      </c>
      <c r="D913" s="64" t="s">
        <v>269</v>
      </c>
      <c r="E913" s="72">
        <v>2873</v>
      </c>
      <c r="F913" s="62" t="s">
        <v>1610</v>
      </c>
      <c r="G913" s="62" t="s">
        <v>1587</v>
      </c>
      <c r="H913" s="62" t="s">
        <v>1528</v>
      </c>
    </row>
    <row r="914" spans="1:8" x14ac:dyDescent="0.2">
      <c r="A914" s="72" t="s">
        <v>2043</v>
      </c>
      <c r="B914" s="74">
        <v>38323</v>
      </c>
      <c r="C914" s="71">
        <v>560</v>
      </c>
      <c r="D914" s="64" t="s">
        <v>269</v>
      </c>
      <c r="E914" s="72">
        <v>11336</v>
      </c>
      <c r="F914" s="62" t="s">
        <v>1963</v>
      </c>
      <c r="G914" s="62" t="s">
        <v>1587</v>
      </c>
      <c r="H914" s="62" t="s">
        <v>1528</v>
      </c>
    </row>
    <row r="915" spans="1:8" x14ac:dyDescent="0.2">
      <c r="A915" s="72" t="s">
        <v>2044</v>
      </c>
      <c r="B915" s="74">
        <v>38323</v>
      </c>
      <c r="C915" s="71">
        <v>560</v>
      </c>
      <c r="D915" s="64" t="s">
        <v>269</v>
      </c>
      <c r="E915" s="72">
        <v>1985</v>
      </c>
      <c r="F915" s="62" t="s">
        <v>1963</v>
      </c>
      <c r="G915" s="62" t="s">
        <v>1587</v>
      </c>
      <c r="H915" s="62" t="s">
        <v>1528</v>
      </c>
    </row>
    <row r="916" spans="1:8" x14ac:dyDescent="0.2">
      <c r="A916" s="72" t="s">
        <v>2045</v>
      </c>
      <c r="B916" s="74">
        <v>38323</v>
      </c>
      <c r="C916" s="71">
        <v>560</v>
      </c>
      <c r="D916" s="64" t="s">
        <v>269</v>
      </c>
      <c r="E916" s="72">
        <v>4524</v>
      </c>
      <c r="F916" s="62" t="s">
        <v>1963</v>
      </c>
      <c r="G916" s="62" t="s">
        <v>1587</v>
      </c>
      <c r="H916" s="62" t="s">
        <v>1528</v>
      </c>
    </row>
    <row r="917" spans="1:8" x14ac:dyDescent="0.2">
      <c r="A917" s="72" t="s">
        <v>2046</v>
      </c>
      <c r="B917" s="74">
        <v>38323</v>
      </c>
      <c r="C917" s="71">
        <v>560</v>
      </c>
      <c r="D917" s="64" t="s">
        <v>269</v>
      </c>
      <c r="E917" s="72">
        <v>2341</v>
      </c>
      <c r="F917" s="62" t="s">
        <v>1963</v>
      </c>
      <c r="G917" s="62" t="s">
        <v>1587</v>
      </c>
      <c r="H917" s="62" t="s">
        <v>1528</v>
      </c>
    </row>
    <row r="918" spans="1:8" x14ac:dyDescent="0.2">
      <c r="A918" s="72" t="s">
        <v>2047</v>
      </c>
      <c r="B918" s="74">
        <v>38323</v>
      </c>
      <c r="C918" s="71">
        <v>560</v>
      </c>
      <c r="D918" s="64" t="s">
        <v>269</v>
      </c>
      <c r="E918" s="72">
        <v>500</v>
      </c>
      <c r="F918" s="62" t="s">
        <v>1963</v>
      </c>
      <c r="G918" s="62" t="s">
        <v>1587</v>
      </c>
      <c r="H918" s="62" t="s">
        <v>1528</v>
      </c>
    </row>
    <row r="919" spans="1:8" x14ac:dyDescent="0.2">
      <c r="A919" s="72" t="s">
        <v>2048</v>
      </c>
      <c r="B919" s="74">
        <v>38323</v>
      </c>
      <c r="C919" s="71">
        <v>560</v>
      </c>
      <c r="D919" s="64" t="s">
        <v>269</v>
      </c>
      <c r="E919" s="72">
        <v>1800</v>
      </c>
      <c r="F919" s="62" t="s">
        <v>1963</v>
      </c>
      <c r="G919" s="62" t="s">
        <v>1587</v>
      </c>
      <c r="H919" s="62" t="s">
        <v>1528</v>
      </c>
    </row>
    <row r="920" spans="1:8" x14ac:dyDescent="0.2">
      <c r="A920" s="72" t="s">
        <v>2049</v>
      </c>
      <c r="B920" s="74">
        <v>38323</v>
      </c>
      <c r="C920" s="71">
        <v>560</v>
      </c>
      <c r="D920" s="64" t="s">
        <v>269</v>
      </c>
      <c r="E920" s="72">
        <v>2700</v>
      </c>
      <c r="F920" s="62" t="s">
        <v>1963</v>
      </c>
      <c r="G920" s="62" t="s">
        <v>1587</v>
      </c>
      <c r="H920" s="62" t="s">
        <v>1528</v>
      </c>
    </row>
    <row r="921" spans="1:8" x14ac:dyDescent="0.2">
      <c r="A921" s="72" t="s">
        <v>2050</v>
      </c>
      <c r="B921" s="74">
        <v>38323</v>
      </c>
      <c r="C921" s="71">
        <v>204</v>
      </c>
      <c r="D921" s="64" t="s">
        <v>269</v>
      </c>
      <c r="E921" s="72">
        <v>16278</v>
      </c>
      <c r="F921" s="62" t="s">
        <v>1594</v>
      </c>
      <c r="G921" s="62" t="s">
        <v>1587</v>
      </c>
      <c r="H921" s="62" t="s">
        <v>1538</v>
      </c>
    </row>
    <row r="922" spans="1:8" x14ac:dyDescent="0.2">
      <c r="A922" s="72" t="s">
        <v>2052</v>
      </c>
      <c r="B922" s="74">
        <v>38324</v>
      </c>
      <c r="C922" s="71">
        <v>163</v>
      </c>
      <c r="D922" s="64" t="s">
        <v>269</v>
      </c>
      <c r="E922" s="72">
        <v>16278</v>
      </c>
      <c r="F922" s="62" t="s">
        <v>1599</v>
      </c>
      <c r="G922" s="62" t="s">
        <v>1587</v>
      </c>
      <c r="H922" s="62" t="s">
        <v>1528</v>
      </c>
    </row>
    <row r="923" spans="1:8" x14ac:dyDescent="0.2">
      <c r="A923" s="72" t="s">
        <v>2053</v>
      </c>
      <c r="B923" s="74">
        <v>38324</v>
      </c>
      <c r="C923" s="71">
        <v>176</v>
      </c>
      <c r="D923" s="64" t="s">
        <v>269</v>
      </c>
      <c r="E923" s="72">
        <v>16278</v>
      </c>
      <c r="F923" s="62" t="s">
        <v>1599</v>
      </c>
      <c r="G923" s="62" t="s">
        <v>1587</v>
      </c>
      <c r="H923" s="62" t="s">
        <v>1528</v>
      </c>
    </row>
    <row r="924" spans="1:8" x14ac:dyDescent="0.2">
      <c r="A924" s="72" t="s">
        <v>2054</v>
      </c>
      <c r="B924" s="74">
        <v>38330</v>
      </c>
      <c r="C924" s="71">
        <v>75</v>
      </c>
      <c r="D924" s="64" t="s">
        <v>269</v>
      </c>
      <c r="E924" s="72">
        <v>16278</v>
      </c>
      <c r="F924" s="62" t="s">
        <v>1599</v>
      </c>
      <c r="G924" s="62" t="s">
        <v>1587</v>
      </c>
      <c r="H924" s="62" t="s">
        <v>1528</v>
      </c>
    </row>
    <row r="925" spans="1:8" x14ac:dyDescent="0.2">
      <c r="A925" s="72" t="s">
        <v>2056</v>
      </c>
      <c r="B925" s="74">
        <v>38330</v>
      </c>
      <c r="C925" s="71">
        <v>452</v>
      </c>
      <c r="D925" s="64" t="s">
        <v>269</v>
      </c>
      <c r="E925" s="72">
        <v>16278</v>
      </c>
      <c r="F925" s="62" t="s">
        <v>1594</v>
      </c>
      <c r="G925" s="62" t="s">
        <v>1587</v>
      </c>
      <c r="H925" s="62" t="s">
        <v>1597</v>
      </c>
    </row>
    <row r="926" spans="1:8" x14ac:dyDescent="0.2">
      <c r="A926" s="72" t="s">
        <v>2058</v>
      </c>
      <c r="B926" s="74">
        <v>38331</v>
      </c>
      <c r="C926" s="71">
        <v>683</v>
      </c>
      <c r="D926" s="64" t="s">
        <v>269</v>
      </c>
      <c r="E926" s="72">
        <v>16278</v>
      </c>
      <c r="F926" s="62" t="s">
        <v>1594</v>
      </c>
      <c r="G926" s="62" t="s">
        <v>1587</v>
      </c>
      <c r="H926" s="62" t="s">
        <v>1538</v>
      </c>
    </row>
    <row r="927" spans="1:8" x14ac:dyDescent="0.2">
      <c r="A927" s="72" t="s">
        <v>2060</v>
      </c>
      <c r="B927" s="74">
        <v>38341</v>
      </c>
      <c r="C927" s="71">
        <v>687</v>
      </c>
      <c r="D927" s="64" t="s">
        <v>269</v>
      </c>
      <c r="E927" s="72">
        <v>10667</v>
      </c>
      <c r="F927" s="62" t="s">
        <v>1599</v>
      </c>
      <c r="G927" s="62" t="s">
        <v>1587</v>
      </c>
      <c r="H927" s="62" t="s">
        <v>1528</v>
      </c>
    </row>
    <row r="928" spans="1:8" x14ac:dyDescent="0.2">
      <c r="A928" s="72" t="s">
        <v>2061</v>
      </c>
      <c r="B928" s="74">
        <v>38341</v>
      </c>
      <c r="C928" s="71">
        <v>696</v>
      </c>
      <c r="D928" s="64" t="s">
        <v>269</v>
      </c>
      <c r="E928" s="72">
        <v>10667</v>
      </c>
      <c r="F928" s="62" t="s">
        <v>1591</v>
      </c>
      <c r="G928" s="62" t="s">
        <v>1588</v>
      </c>
      <c r="H928" s="62" t="s">
        <v>2235</v>
      </c>
    </row>
    <row r="929" spans="1:8" x14ac:dyDescent="0.2">
      <c r="A929" s="72" t="s">
        <v>2062</v>
      </c>
      <c r="B929" s="74">
        <v>38341</v>
      </c>
      <c r="C929" s="71">
        <v>688</v>
      </c>
      <c r="D929" s="64" t="s">
        <v>269</v>
      </c>
      <c r="E929" s="72">
        <v>23672</v>
      </c>
      <c r="F929" s="62" t="s">
        <v>1610</v>
      </c>
      <c r="G929" s="62" t="s">
        <v>1587</v>
      </c>
      <c r="H929" s="62" t="s">
        <v>1597</v>
      </c>
    </row>
    <row r="930" spans="1:8" x14ac:dyDescent="0.2">
      <c r="A930" s="72" t="s">
        <v>2063</v>
      </c>
      <c r="B930" s="74">
        <v>38341</v>
      </c>
      <c r="C930" s="71">
        <v>415</v>
      </c>
      <c r="D930" s="64" t="s">
        <v>269</v>
      </c>
      <c r="E930" s="72">
        <v>17368</v>
      </c>
      <c r="F930" s="62" t="s">
        <v>1610</v>
      </c>
      <c r="G930" s="62" t="s">
        <v>1587</v>
      </c>
      <c r="H930" s="62" t="s">
        <v>1597</v>
      </c>
    </row>
    <row r="931" spans="1:8" x14ac:dyDescent="0.2">
      <c r="A931" s="72" t="s">
        <v>2064</v>
      </c>
      <c r="B931" s="74">
        <v>38341</v>
      </c>
      <c r="C931" s="71">
        <v>560</v>
      </c>
      <c r="D931" s="64" t="s">
        <v>269</v>
      </c>
      <c r="E931" s="72">
        <v>17368</v>
      </c>
      <c r="F931" s="62" t="s">
        <v>1963</v>
      </c>
      <c r="G931" s="62" t="s">
        <v>1587</v>
      </c>
      <c r="H931" s="62" t="s">
        <v>1528</v>
      </c>
    </row>
    <row r="932" spans="1:8" x14ac:dyDescent="0.2">
      <c r="A932" s="72" t="s">
        <v>2065</v>
      </c>
      <c r="B932" s="74">
        <v>38341</v>
      </c>
      <c r="C932" s="71">
        <v>560</v>
      </c>
      <c r="D932" s="64" t="s">
        <v>269</v>
      </c>
      <c r="E932" s="72">
        <v>9887</v>
      </c>
      <c r="F932" s="62" t="s">
        <v>1963</v>
      </c>
      <c r="G932" s="62" t="s">
        <v>1587</v>
      </c>
      <c r="H932" s="62" t="s">
        <v>1528</v>
      </c>
    </row>
    <row r="933" spans="1:8" x14ac:dyDescent="0.2">
      <c r="A933" s="72" t="s">
        <v>2066</v>
      </c>
      <c r="B933" s="74">
        <v>38341</v>
      </c>
      <c r="C933" s="71">
        <v>560</v>
      </c>
      <c r="D933" s="64" t="s">
        <v>269</v>
      </c>
      <c r="E933" s="72">
        <v>10667</v>
      </c>
      <c r="F933" s="62" t="s">
        <v>1594</v>
      </c>
      <c r="G933" s="62" t="s">
        <v>1587</v>
      </c>
      <c r="H933" s="62" t="s">
        <v>1528</v>
      </c>
    </row>
    <row r="934" spans="1:8" x14ac:dyDescent="0.2">
      <c r="A934" s="72" t="s">
        <v>2068</v>
      </c>
      <c r="B934" s="74">
        <v>38341</v>
      </c>
      <c r="C934" s="71">
        <v>560</v>
      </c>
      <c r="D934" s="64" t="s">
        <v>269</v>
      </c>
      <c r="E934" s="72">
        <v>2400</v>
      </c>
      <c r="F934" s="62" t="s">
        <v>1594</v>
      </c>
      <c r="G934" s="62" t="s">
        <v>1587</v>
      </c>
      <c r="H934" s="62" t="s">
        <v>1528</v>
      </c>
    </row>
    <row r="935" spans="1:8" x14ac:dyDescent="0.2">
      <c r="A935" s="72" t="s">
        <v>2070</v>
      </c>
      <c r="B935" s="74">
        <v>38341</v>
      </c>
      <c r="C935" s="71">
        <v>658</v>
      </c>
      <c r="D935" s="64" t="s">
        <v>269</v>
      </c>
      <c r="E935" s="72">
        <v>-11336</v>
      </c>
      <c r="F935" s="62" t="s">
        <v>1599</v>
      </c>
      <c r="G935" s="62" t="s">
        <v>1587</v>
      </c>
      <c r="H935" s="62" t="s">
        <v>1546</v>
      </c>
    </row>
    <row r="936" spans="1:8" x14ac:dyDescent="0.2">
      <c r="A936" s="72" t="s">
        <v>2072</v>
      </c>
      <c r="B936" s="74">
        <v>38342</v>
      </c>
      <c r="C936" s="71">
        <v>392</v>
      </c>
      <c r="D936" s="64" t="s">
        <v>269</v>
      </c>
      <c r="E936" s="72">
        <v>-2873</v>
      </c>
      <c r="F936" s="62" t="s">
        <v>1594</v>
      </c>
      <c r="G936" s="62" t="s">
        <v>1587</v>
      </c>
      <c r="H936" s="62" t="s">
        <v>1535</v>
      </c>
    </row>
    <row r="937" spans="1:8" x14ac:dyDescent="0.2">
      <c r="A937" s="72" t="s">
        <v>2074</v>
      </c>
      <c r="B937" s="74">
        <v>38342</v>
      </c>
      <c r="C937" s="71">
        <v>4</v>
      </c>
      <c r="D937" s="64" t="s">
        <v>269</v>
      </c>
      <c r="E937" s="72">
        <v>-1985</v>
      </c>
      <c r="F937" s="62" t="s">
        <v>1591</v>
      </c>
      <c r="G937" s="62" t="s">
        <v>1587</v>
      </c>
      <c r="H937" s="62" t="s">
        <v>1538</v>
      </c>
    </row>
    <row r="938" spans="1:8" x14ac:dyDescent="0.2">
      <c r="A938" s="72" t="s">
        <v>2075</v>
      </c>
      <c r="B938" s="74">
        <v>38342</v>
      </c>
      <c r="C938" s="71">
        <v>4</v>
      </c>
      <c r="D938" s="64" t="s">
        <v>269</v>
      </c>
      <c r="E938" s="72">
        <v>-4524</v>
      </c>
      <c r="F938" s="62" t="s">
        <v>1591</v>
      </c>
      <c r="G938" s="62" t="s">
        <v>1587</v>
      </c>
      <c r="H938" s="62" t="s">
        <v>1538</v>
      </c>
    </row>
    <row r="939" spans="1:8" x14ac:dyDescent="0.2">
      <c r="A939" s="72" t="s">
        <v>2076</v>
      </c>
      <c r="B939" s="74">
        <v>38342</v>
      </c>
      <c r="C939" s="71">
        <v>685</v>
      </c>
      <c r="D939" s="64" t="s">
        <v>269</v>
      </c>
      <c r="E939" s="72">
        <v>-2341</v>
      </c>
      <c r="F939" s="62" t="s">
        <v>1610</v>
      </c>
      <c r="G939" s="62" t="s">
        <v>1587</v>
      </c>
      <c r="H939" s="62" t="s">
        <v>1544</v>
      </c>
    </row>
    <row r="940" spans="1:8" x14ac:dyDescent="0.2">
      <c r="A940" s="72" t="s">
        <v>2078</v>
      </c>
      <c r="B940" s="74">
        <v>38343</v>
      </c>
      <c r="C940" s="71">
        <v>150</v>
      </c>
      <c r="D940" s="64" t="s">
        <v>269</v>
      </c>
      <c r="E940" s="72">
        <v>16278</v>
      </c>
      <c r="F940" s="62" t="s">
        <v>1594</v>
      </c>
      <c r="G940" s="62" t="s">
        <v>1587</v>
      </c>
      <c r="H940" s="62" t="s">
        <v>1538</v>
      </c>
    </row>
    <row r="941" spans="1:8" x14ac:dyDescent="0.2">
      <c r="A941" s="72" t="s">
        <v>2079</v>
      </c>
      <c r="B941" s="74">
        <v>38343</v>
      </c>
      <c r="C941" s="71">
        <v>682</v>
      </c>
      <c r="D941" s="64" t="s">
        <v>269</v>
      </c>
      <c r="E941" s="72">
        <v>9887</v>
      </c>
      <c r="F941" s="62" t="s">
        <v>1594</v>
      </c>
      <c r="G941" s="62" t="s">
        <v>1587</v>
      </c>
      <c r="H941" s="62" t="s">
        <v>1528</v>
      </c>
    </row>
    <row r="942" spans="1:8" x14ac:dyDescent="0.2">
      <c r="A942" s="72" t="s">
        <v>2081</v>
      </c>
      <c r="B942" s="74">
        <v>38343</v>
      </c>
      <c r="C942" s="71">
        <v>690</v>
      </c>
      <c r="D942" s="64" t="s">
        <v>269</v>
      </c>
      <c r="E942" s="72">
        <v>29590</v>
      </c>
      <c r="F942" s="62" t="s">
        <v>1594</v>
      </c>
      <c r="G942" s="62" t="s">
        <v>1587</v>
      </c>
      <c r="H942" s="62" t="s">
        <v>1597</v>
      </c>
    </row>
    <row r="943" spans="1:8" x14ac:dyDescent="0.2">
      <c r="A943" s="72" t="s">
        <v>2082</v>
      </c>
      <c r="B943" s="74">
        <v>38343</v>
      </c>
      <c r="C943" s="71">
        <v>42</v>
      </c>
      <c r="D943" s="64" t="s">
        <v>269</v>
      </c>
      <c r="E943" s="72">
        <v>1985</v>
      </c>
      <c r="F943" s="62" t="s">
        <v>1594</v>
      </c>
      <c r="G943" s="62" t="s">
        <v>1587</v>
      </c>
      <c r="H943" s="62" t="s">
        <v>1528</v>
      </c>
    </row>
    <row r="944" spans="1:8" x14ac:dyDescent="0.2">
      <c r="A944" s="72" t="s">
        <v>2083</v>
      </c>
      <c r="B944" s="74">
        <v>38343</v>
      </c>
      <c r="C944" s="71">
        <v>42</v>
      </c>
      <c r="D944" s="64" t="s">
        <v>269</v>
      </c>
      <c r="E944" s="72">
        <v>1985</v>
      </c>
      <c r="F944" s="62" t="s">
        <v>1594</v>
      </c>
      <c r="G944" s="62" t="s">
        <v>1587</v>
      </c>
      <c r="H944" s="62" t="s">
        <v>1528</v>
      </c>
    </row>
    <row r="945" spans="1:8" x14ac:dyDescent="0.2">
      <c r="A945" s="72" t="s">
        <v>2085</v>
      </c>
      <c r="B945" s="74">
        <v>38343</v>
      </c>
      <c r="C945" s="71">
        <v>512</v>
      </c>
      <c r="D945" s="64" t="s">
        <v>269</v>
      </c>
      <c r="E945" s="72">
        <v>1200</v>
      </c>
      <c r="F945" s="62" t="s">
        <v>1610</v>
      </c>
      <c r="G945" s="62" t="s">
        <v>1587</v>
      </c>
      <c r="H945" s="62" t="s">
        <v>1538</v>
      </c>
    </row>
    <row r="946" spans="1:8" x14ac:dyDescent="0.2">
      <c r="A946" s="72" t="s">
        <v>2086</v>
      </c>
      <c r="B946" s="74">
        <v>38344</v>
      </c>
      <c r="C946" s="71">
        <v>691</v>
      </c>
      <c r="D946" s="64" t="s">
        <v>269</v>
      </c>
      <c r="E946" s="72">
        <v>6750</v>
      </c>
      <c r="F946" s="62" t="s">
        <v>1963</v>
      </c>
      <c r="G946" s="62" t="s">
        <v>1587</v>
      </c>
      <c r="H946" s="62" t="s">
        <v>1528</v>
      </c>
    </row>
    <row r="947" spans="1:8" x14ac:dyDescent="0.2">
      <c r="A947" s="72" t="s">
        <v>2087</v>
      </c>
      <c r="B947" s="74">
        <v>38344</v>
      </c>
      <c r="C947" s="71">
        <v>686</v>
      </c>
      <c r="D947" s="64" t="s">
        <v>269</v>
      </c>
      <c r="E947" s="72">
        <v>6300</v>
      </c>
      <c r="F947" s="62" t="s">
        <v>1610</v>
      </c>
      <c r="G947" s="62" t="s">
        <v>1587</v>
      </c>
      <c r="H947" s="62" t="s">
        <v>1538</v>
      </c>
    </row>
    <row r="948" spans="1:8" x14ac:dyDescent="0.2">
      <c r="A948" s="72" t="s">
        <v>2088</v>
      </c>
      <c r="B948" s="74">
        <v>38344</v>
      </c>
      <c r="C948" s="71">
        <v>289</v>
      </c>
      <c r="D948" s="64" t="s">
        <v>269</v>
      </c>
      <c r="E948" s="72">
        <v>7555</v>
      </c>
      <c r="F948" s="62" t="s">
        <v>1594</v>
      </c>
      <c r="G948" s="62" t="s">
        <v>1587</v>
      </c>
      <c r="H948" s="62" t="s">
        <v>1528</v>
      </c>
    </row>
    <row r="949" spans="1:8" x14ac:dyDescent="0.2">
      <c r="A949" s="72" t="s">
        <v>2089</v>
      </c>
      <c r="B949" s="74">
        <v>38348</v>
      </c>
      <c r="C949" s="71">
        <v>692</v>
      </c>
      <c r="D949" s="64" t="s">
        <v>269</v>
      </c>
      <c r="E949" s="72">
        <v>2327</v>
      </c>
      <c r="F949" s="62" t="s">
        <v>1610</v>
      </c>
      <c r="G949" s="62" t="s">
        <v>1588</v>
      </c>
      <c r="H949" s="62" t="s">
        <v>2272</v>
      </c>
    </row>
    <row r="950" spans="1:8" x14ac:dyDescent="0.2">
      <c r="A950" s="72" t="s">
        <v>2090</v>
      </c>
      <c r="B950" s="74">
        <v>38350</v>
      </c>
      <c r="C950" s="71">
        <v>653</v>
      </c>
      <c r="D950" s="64" t="s">
        <v>269</v>
      </c>
      <c r="E950" s="72">
        <v>7802</v>
      </c>
      <c r="F950" s="62" t="s">
        <v>1599</v>
      </c>
      <c r="G950" s="62" t="s">
        <v>1587</v>
      </c>
      <c r="H950" s="62" t="s">
        <v>1535</v>
      </c>
    </row>
    <row r="951" spans="1:8" x14ac:dyDescent="0.2">
      <c r="A951" s="72" t="s">
        <v>2091</v>
      </c>
      <c r="B951" s="74">
        <v>38350</v>
      </c>
      <c r="C951" s="71">
        <v>653</v>
      </c>
      <c r="D951" s="64" t="s">
        <v>269</v>
      </c>
      <c r="E951" s="72">
        <v>5918</v>
      </c>
      <c r="F951" s="62" t="s">
        <v>1599</v>
      </c>
      <c r="G951" s="62" t="s">
        <v>1587</v>
      </c>
      <c r="H951" s="62" t="s">
        <v>1535</v>
      </c>
    </row>
    <row r="952" spans="1:8" x14ac:dyDescent="0.2">
      <c r="A952" s="72" t="s">
        <v>2092</v>
      </c>
      <c r="B952" s="74">
        <v>38350</v>
      </c>
      <c r="C952" s="71">
        <v>211</v>
      </c>
      <c r="D952" s="64" t="s">
        <v>269</v>
      </c>
      <c r="E952" s="72">
        <v>900</v>
      </c>
      <c r="F952" s="62" t="s">
        <v>1594</v>
      </c>
      <c r="G952" s="62" t="s">
        <v>1587</v>
      </c>
      <c r="H952" s="62" t="s">
        <v>1597</v>
      </c>
    </row>
    <row r="953" spans="1:8" x14ac:dyDescent="0.2">
      <c r="A953" s="72" t="s">
        <v>2093</v>
      </c>
      <c r="B953" s="74">
        <v>38350</v>
      </c>
      <c r="C953" s="71">
        <v>689</v>
      </c>
      <c r="D953" s="64" t="s">
        <v>269</v>
      </c>
      <c r="E953" s="72">
        <v>400</v>
      </c>
      <c r="F953" s="62" t="s">
        <v>1594</v>
      </c>
      <c r="G953" s="62" t="s">
        <v>1587</v>
      </c>
      <c r="H953" s="62" t="s">
        <v>1536</v>
      </c>
    </row>
    <row r="954" spans="1:8" x14ac:dyDescent="0.2">
      <c r="A954" s="72" t="s">
        <v>2094</v>
      </c>
      <c r="B954" s="74">
        <v>38350</v>
      </c>
      <c r="C954" s="71">
        <v>78</v>
      </c>
      <c r="D954" s="64" t="s">
        <v>269</v>
      </c>
      <c r="E954" s="72">
        <v>412.25</v>
      </c>
      <c r="F954" s="62" t="s">
        <v>1594</v>
      </c>
      <c r="G954" s="62" t="s">
        <v>1587</v>
      </c>
      <c r="H954" s="62" t="s">
        <v>1597</v>
      </c>
    </row>
    <row r="955" spans="1:8" x14ac:dyDescent="0.2">
      <c r="A955" s="72" t="s">
        <v>2095</v>
      </c>
      <c r="B955" s="74">
        <v>38350</v>
      </c>
      <c r="C955" s="71">
        <v>43</v>
      </c>
      <c r="D955" s="64" t="s">
        <v>269</v>
      </c>
      <c r="E955" s="72">
        <v>-7555</v>
      </c>
      <c r="F955" s="62" t="s">
        <v>1594</v>
      </c>
      <c r="G955" s="62" t="s">
        <v>1587</v>
      </c>
      <c r="H955" s="62" t="s">
        <v>1597</v>
      </c>
    </row>
    <row r="956" spans="1:8" x14ac:dyDescent="0.2">
      <c r="A956" s="72" t="s">
        <v>2103</v>
      </c>
      <c r="B956" s="74">
        <v>38351</v>
      </c>
      <c r="C956" s="71">
        <v>42</v>
      </c>
      <c r="D956" s="64" t="s">
        <v>269</v>
      </c>
      <c r="E956" s="72">
        <v>5821</v>
      </c>
      <c r="F956" s="62" t="s">
        <v>1594</v>
      </c>
      <c r="G956" s="62" t="s">
        <v>1587</v>
      </c>
      <c r="H956" s="62" t="s">
        <v>1528</v>
      </c>
    </row>
    <row r="957" spans="1:8" x14ac:dyDescent="0.2">
      <c r="A957" s="72" t="s">
        <v>2097</v>
      </c>
      <c r="B957" s="74">
        <v>38351</v>
      </c>
      <c r="C957" s="71">
        <v>693</v>
      </c>
      <c r="D957" s="64" t="s">
        <v>269</v>
      </c>
      <c r="E957" s="72">
        <v>422</v>
      </c>
      <c r="F957" s="62" t="s">
        <v>1594</v>
      </c>
      <c r="G957" s="62" t="s">
        <v>1587</v>
      </c>
      <c r="H957" s="62" t="s">
        <v>1565</v>
      </c>
    </row>
    <row r="958" spans="1:8" x14ac:dyDescent="0.2">
      <c r="A958" s="72" t="s">
        <v>2098</v>
      </c>
      <c r="B958" s="74">
        <v>38351</v>
      </c>
      <c r="C958" s="71">
        <v>264</v>
      </c>
      <c r="D958" s="64" t="s">
        <v>269</v>
      </c>
      <c r="E958" s="72">
        <v>9540</v>
      </c>
      <c r="F958" s="62" t="s">
        <v>1594</v>
      </c>
      <c r="G958" s="62" t="s">
        <v>1587</v>
      </c>
      <c r="H958" s="62" t="s">
        <v>1597</v>
      </c>
    </row>
    <row r="959" spans="1:8" x14ac:dyDescent="0.2">
      <c r="A959" s="72" t="s">
        <v>2099</v>
      </c>
      <c r="B959" s="74">
        <v>38351</v>
      </c>
      <c r="C959" s="71">
        <v>486</v>
      </c>
      <c r="D959" s="64" t="s">
        <v>269</v>
      </c>
      <c r="E959" s="72">
        <v>6865</v>
      </c>
      <c r="F959" s="62" t="s">
        <v>1594</v>
      </c>
      <c r="G959" s="62" t="s">
        <v>1587</v>
      </c>
      <c r="H959" s="62" t="s">
        <v>1536</v>
      </c>
    </row>
    <row r="960" spans="1:8" x14ac:dyDescent="0.2">
      <c r="A960" s="72" t="s">
        <v>2100</v>
      </c>
      <c r="B960" s="74">
        <v>38351</v>
      </c>
      <c r="C960" s="71">
        <v>314</v>
      </c>
      <c r="D960" s="64" t="s">
        <v>269</v>
      </c>
      <c r="E960" s="72">
        <v>6173</v>
      </c>
      <c r="F960" s="62" t="s">
        <v>1594</v>
      </c>
      <c r="G960" s="62" t="s">
        <v>1587</v>
      </c>
      <c r="H960" s="62" t="s">
        <v>1597</v>
      </c>
    </row>
    <row r="961" spans="1:8" x14ac:dyDescent="0.2">
      <c r="A961" s="72" t="s">
        <v>2101</v>
      </c>
      <c r="B961" s="74">
        <v>38351</v>
      </c>
      <c r="C961" s="71">
        <v>314</v>
      </c>
      <c r="D961" s="64" t="s">
        <v>269</v>
      </c>
      <c r="E961" s="72">
        <v>17754</v>
      </c>
      <c r="F961" s="62" t="s">
        <v>1594</v>
      </c>
      <c r="G961" s="62" t="s">
        <v>1587</v>
      </c>
      <c r="H961" s="62" t="s">
        <v>1597</v>
      </c>
    </row>
    <row r="962" spans="1:8" x14ac:dyDescent="0.2">
      <c r="A962" s="72" t="s">
        <v>2102</v>
      </c>
      <c r="B962" s="74">
        <v>38351</v>
      </c>
      <c r="C962" s="71">
        <v>560</v>
      </c>
      <c r="D962" s="64" t="s">
        <v>269</v>
      </c>
      <c r="E962" s="72">
        <v>2700</v>
      </c>
      <c r="F962" s="62" t="s">
        <v>1594</v>
      </c>
      <c r="G962" s="62" t="s">
        <v>1587</v>
      </c>
      <c r="H962" s="62" t="s">
        <v>1528</v>
      </c>
    </row>
    <row r="963" spans="1:8" x14ac:dyDescent="0.2">
      <c r="A963" s="72" t="s">
        <v>2105</v>
      </c>
      <c r="B963" s="74">
        <v>38351</v>
      </c>
      <c r="C963" s="71">
        <v>127</v>
      </c>
      <c r="D963" s="64" t="s">
        <v>269</v>
      </c>
      <c r="E963" s="72">
        <v>124.8</v>
      </c>
      <c r="F963" s="62" t="s">
        <v>1594</v>
      </c>
      <c r="G963" s="62" t="s">
        <v>1587</v>
      </c>
      <c r="H963" s="62" t="s">
        <v>1557</v>
      </c>
    </row>
    <row r="964" spans="1:8" x14ac:dyDescent="0.2">
      <c r="A964" s="72" t="s">
        <v>2107</v>
      </c>
      <c r="B964" s="74">
        <v>38351</v>
      </c>
      <c r="C964" s="71">
        <v>694</v>
      </c>
      <c r="D964" s="64" t="s">
        <v>269</v>
      </c>
      <c r="E964" s="72">
        <v>-17754</v>
      </c>
      <c r="F964" s="62" t="s">
        <v>1594</v>
      </c>
      <c r="G964" s="62" t="s">
        <v>1587</v>
      </c>
      <c r="H964" s="62" t="s">
        <v>1558</v>
      </c>
    </row>
    <row r="965" spans="1:8" x14ac:dyDescent="0.2">
      <c r="A965" s="72" t="s">
        <v>2108</v>
      </c>
      <c r="B965" s="74">
        <v>38351</v>
      </c>
      <c r="C965" s="71">
        <v>223</v>
      </c>
      <c r="D965" s="64" t="s">
        <v>269</v>
      </c>
      <c r="E965" s="72">
        <v>1200</v>
      </c>
      <c r="F965" s="62" t="s">
        <v>1594</v>
      </c>
      <c r="G965" s="62" t="s">
        <v>1587</v>
      </c>
      <c r="H965" s="62" t="s">
        <v>1597</v>
      </c>
    </row>
    <row r="966" spans="1:8" x14ac:dyDescent="0.2">
      <c r="A966" s="72" t="s">
        <v>2110</v>
      </c>
      <c r="B966" s="74">
        <v>38351</v>
      </c>
      <c r="C966" s="71">
        <v>539</v>
      </c>
      <c r="D966" s="64" t="s">
        <v>269</v>
      </c>
      <c r="E966" s="72">
        <v>1248</v>
      </c>
      <c r="F966" s="62" t="s">
        <v>1610</v>
      </c>
      <c r="G966" s="62" t="s">
        <v>1587</v>
      </c>
      <c r="H966" s="62" t="s">
        <v>1538</v>
      </c>
    </row>
    <row r="967" spans="1:8" x14ac:dyDescent="0.2">
      <c r="A967" s="72" t="s">
        <v>2112</v>
      </c>
      <c r="B967" s="74">
        <v>38351</v>
      </c>
      <c r="C967" s="71">
        <v>43</v>
      </c>
      <c r="D967" s="64" t="s">
        <v>269</v>
      </c>
      <c r="E967" s="72">
        <v>16278</v>
      </c>
      <c r="F967" s="62" t="s">
        <v>1594</v>
      </c>
      <c r="G967" s="62" t="s">
        <v>1587</v>
      </c>
      <c r="H967" s="62" t="s">
        <v>1597</v>
      </c>
    </row>
    <row r="968" spans="1:8" x14ac:dyDescent="0.2">
      <c r="A968" s="72" t="s">
        <v>2114</v>
      </c>
      <c r="B968" s="74">
        <v>38351</v>
      </c>
      <c r="C968" s="71">
        <v>43</v>
      </c>
      <c r="D968" s="64" t="s">
        <v>269</v>
      </c>
      <c r="E968" s="72">
        <v>17754</v>
      </c>
      <c r="F968" s="62" t="s">
        <v>1594</v>
      </c>
      <c r="G968" s="62" t="s">
        <v>1587</v>
      </c>
      <c r="H968" s="62" t="s">
        <v>1597</v>
      </c>
    </row>
    <row r="969" spans="1:8" x14ac:dyDescent="0.2">
      <c r="A969" s="72" t="s">
        <v>2116</v>
      </c>
      <c r="B969" s="74">
        <v>38351</v>
      </c>
      <c r="C969" s="71">
        <v>86</v>
      </c>
      <c r="D969" s="64" t="s">
        <v>269</v>
      </c>
      <c r="E969" s="72">
        <v>-16278</v>
      </c>
      <c r="F969" s="62" t="s">
        <v>1594</v>
      </c>
      <c r="G969" s="62" t="s">
        <v>1587</v>
      </c>
      <c r="H969" s="62" t="s">
        <v>1540</v>
      </c>
    </row>
    <row r="970" spans="1:8" x14ac:dyDescent="0.2">
      <c r="A970" s="72" t="s">
        <v>2117</v>
      </c>
      <c r="B970" s="74">
        <v>38351</v>
      </c>
      <c r="C970" s="71">
        <v>141</v>
      </c>
      <c r="D970" s="64" t="s">
        <v>269</v>
      </c>
      <c r="E970" s="72">
        <v>-17754</v>
      </c>
      <c r="F970" s="62" t="s">
        <v>1594</v>
      </c>
      <c r="G970" s="62" t="s">
        <v>1587</v>
      </c>
      <c r="H970" s="62" t="s">
        <v>1597</v>
      </c>
    </row>
    <row r="971" spans="1:8" x14ac:dyDescent="0.2">
      <c r="A971" s="72" t="s">
        <v>2118</v>
      </c>
      <c r="B971" s="74">
        <v>38351</v>
      </c>
      <c r="C971" s="71">
        <v>698</v>
      </c>
      <c r="D971" s="64" t="s">
        <v>269</v>
      </c>
      <c r="E971" s="72">
        <v>109.96</v>
      </c>
      <c r="F971" s="62" t="s">
        <v>1594</v>
      </c>
      <c r="G971" s="62" t="s">
        <v>1587</v>
      </c>
      <c r="H971" s="62" t="s">
        <v>1597</v>
      </c>
    </row>
    <row r="972" spans="1:8" x14ac:dyDescent="0.2">
      <c r="A972" s="72" t="s">
        <v>2119</v>
      </c>
      <c r="B972" s="74">
        <v>38351</v>
      </c>
      <c r="C972" s="71">
        <v>234</v>
      </c>
      <c r="D972" s="64" t="s">
        <v>269</v>
      </c>
      <c r="E972" s="72">
        <v>13780</v>
      </c>
      <c r="F972" s="62" t="s">
        <v>1594</v>
      </c>
      <c r="G972" s="62" t="s">
        <v>1587</v>
      </c>
      <c r="H972" s="62" t="s">
        <v>1597</v>
      </c>
    </row>
    <row r="973" spans="1:8" x14ac:dyDescent="0.2">
      <c r="A973" s="72" t="s">
        <v>2120</v>
      </c>
      <c r="B973" s="74">
        <v>38351</v>
      </c>
      <c r="C973" s="71">
        <v>234</v>
      </c>
      <c r="D973" s="64" t="s">
        <v>269</v>
      </c>
      <c r="E973" s="72">
        <v>27880</v>
      </c>
      <c r="F973" s="62" t="s">
        <v>1594</v>
      </c>
      <c r="G973" s="62" t="s">
        <v>1587</v>
      </c>
      <c r="H973" s="62" t="s">
        <v>1597</v>
      </c>
    </row>
    <row r="974" spans="1:8" x14ac:dyDescent="0.2">
      <c r="A974" s="72" t="s">
        <v>2122</v>
      </c>
      <c r="B974" s="74">
        <v>38351</v>
      </c>
      <c r="C974" s="71">
        <v>234</v>
      </c>
      <c r="D974" s="64" t="s">
        <v>269</v>
      </c>
      <c r="E974" s="72">
        <v>69487</v>
      </c>
      <c r="F974" s="62" t="s">
        <v>1594</v>
      </c>
      <c r="G974" s="62" t="s">
        <v>1587</v>
      </c>
      <c r="H974" s="62" t="s">
        <v>1597</v>
      </c>
    </row>
    <row r="975" spans="1:8" x14ac:dyDescent="0.2">
      <c r="A975" s="72" t="s">
        <v>2124</v>
      </c>
      <c r="B975" s="74">
        <v>38351</v>
      </c>
      <c r="C975" s="71">
        <v>234</v>
      </c>
      <c r="D975" s="64" t="s">
        <v>269</v>
      </c>
      <c r="E975" s="72">
        <v>-39425</v>
      </c>
      <c r="F975" s="62" t="s">
        <v>1594</v>
      </c>
      <c r="G975" s="62" t="s">
        <v>1587</v>
      </c>
      <c r="H975" s="62" t="s">
        <v>1597</v>
      </c>
    </row>
    <row r="976" spans="1:8" x14ac:dyDescent="0.2">
      <c r="A976" s="72" t="s">
        <v>2125</v>
      </c>
      <c r="B976" s="74">
        <v>38351</v>
      </c>
      <c r="C976" s="71">
        <v>234</v>
      </c>
      <c r="D976" s="64" t="s">
        <v>269</v>
      </c>
      <c r="E976" s="72">
        <v>25400</v>
      </c>
      <c r="F976" s="62" t="s">
        <v>1594</v>
      </c>
      <c r="G976" s="62" t="s">
        <v>1587</v>
      </c>
      <c r="H976" s="62" t="s">
        <v>1597</v>
      </c>
    </row>
    <row r="977" spans="1:8" x14ac:dyDescent="0.2">
      <c r="A977" s="72" t="s">
        <v>2126</v>
      </c>
      <c r="B977" s="74">
        <v>38351</v>
      </c>
      <c r="C977" s="71">
        <v>234</v>
      </c>
      <c r="D977" s="64" t="s">
        <v>269</v>
      </c>
      <c r="E977" s="72">
        <v>67900</v>
      </c>
      <c r="F977" s="62" t="s">
        <v>1594</v>
      </c>
      <c r="G977" s="62" t="s">
        <v>1587</v>
      </c>
      <c r="H977" s="62" t="s">
        <v>1597</v>
      </c>
    </row>
    <row r="978" spans="1:8" x14ac:dyDescent="0.2">
      <c r="A978" s="72" t="s">
        <v>2128</v>
      </c>
      <c r="B978" s="74">
        <v>38351</v>
      </c>
      <c r="C978" s="71">
        <v>234</v>
      </c>
      <c r="D978" s="64" t="s">
        <v>269</v>
      </c>
      <c r="E978" s="72">
        <v>165</v>
      </c>
      <c r="F978" s="62" t="s">
        <v>1594</v>
      </c>
      <c r="G978" s="62" t="s">
        <v>1587</v>
      </c>
      <c r="H978" s="62" t="s">
        <v>1597</v>
      </c>
    </row>
    <row r="979" spans="1:8" x14ac:dyDescent="0.2">
      <c r="A979" s="72" t="s">
        <v>2129</v>
      </c>
      <c r="B979" s="74">
        <v>38351</v>
      </c>
      <c r="C979" s="71">
        <v>234</v>
      </c>
      <c r="D979" s="64" t="s">
        <v>269</v>
      </c>
      <c r="E979" s="72">
        <v>990</v>
      </c>
      <c r="F979" s="62" t="s">
        <v>1594</v>
      </c>
      <c r="G979" s="62" t="s">
        <v>1587</v>
      </c>
      <c r="H979" s="62" t="s">
        <v>1597</v>
      </c>
    </row>
    <row r="980" spans="1:8" x14ac:dyDescent="0.2">
      <c r="A980" s="72" t="s">
        <v>2131</v>
      </c>
      <c r="B980" s="74">
        <v>38351</v>
      </c>
      <c r="C980" s="71">
        <v>234</v>
      </c>
      <c r="D980" s="64" t="s">
        <v>269</v>
      </c>
      <c r="E980" s="72">
        <v>22500</v>
      </c>
      <c r="F980" s="62" t="s">
        <v>1594</v>
      </c>
      <c r="G980" s="62" t="s">
        <v>1587</v>
      </c>
      <c r="H980" s="62" t="s">
        <v>1597</v>
      </c>
    </row>
    <row r="981" spans="1:8" x14ac:dyDescent="0.2">
      <c r="A981" s="72" t="s">
        <v>2132</v>
      </c>
      <c r="B981" s="74">
        <v>38351</v>
      </c>
      <c r="C981" s="71">
        <v>234</v>
      </c>
      <c r="D981" s="64" t="s">
        <v>269</v>
      </c>
      <c r="E981" s="27">
        <v>180</v>
      </c>
      <c r="F981" s="62" t="s">
        <v>1594</v>
      </c>
      <c r="G981" s="62" t="s">
        <v>1587</v>
      </c>
      <c r="H981" s="62" t="s">
        <v>1597</v>
      </c>
    </row>
    <row r="982" spans="1:8" x14ac:dyDescent="0.2">
      <c r="A982" s="72" t="s">
        <v>2133</v>
      </c>
      <c r="B982" s="74">
        <v>38351</v>
      </c>
      <c r="C982" s="71">
        <v>234</v>
      </c>
      <c r="D982" s="64" t="s">
        <v>269</v>
      </c>
      <c r="E982" s="27">
        <v>17754</v>
      </c>
      <c r="F982" s="62" t="s">
        <v>1594</v>
      </c>
      <c r="G982" s="62" t="s">
        <v>1587</v>
      </c>
      <c r="H982" s="62" t="s">
        <v>1597</v>
      </c>
    </row>
    <row r="983" spans="1:8" x14ac:dyDescent="0.2">
      <c r="A983" s="72" t="s">
        <v>2134</v>
      </c>
      <c r="B983" s="74">
        <v>38351</v>
      </c>
      <c r="C983" s="71">
        <v>234</v>
      </c>
      <c r="D983" s="64" t="s">
        <v>269</v>
      </c>
      <c r="E983" s="27">
        <v>-26100</v>
      </c>
      <c r="F983" s="62" t="s">
        <v>1594</v>
      </c>
      <c r="G983" s="62" t="s">
        <v>1587</v>
      </c>
      <c r="H983" s="62" t="s">
        <v>1597</v>
      </c>
    </row>
    <row r="984" spans="1:8" x14ac:dyDescent="0.2">
      <c r="A984" s="72" t="s">
        <v>2135</v>
      </c>
      <c r="B984" s="74">
        <v>38351</v>
      </c>
      <c r="C984" s="71">
        <v>234</v>
      </c>
      <c r="D984" s="64" t="s">
        <v>269</v>
      </c>
      <c r="E984" s="27">
        <v>22500</v>
      </c>
      <c r="F984" s="62" t="s">
        <v>1594</v>
      </c>
      <c r="G984" s="62" t="s">
        <v>1587</v>
      </c>
      <c r="H984" s="62" t="s">
        <v>1597</v>
      </c>
    </row>
    <row r="985" spans="1:8" x14ac:dyDescent="0.2">
      <c r="A985" s="72" t="s">
        <v>2136</v>
      </c>
      <c r="B985" s="74">
        <v>38351</v>
      </c>
      <c r="C985" s="71">
        <v>234</v>
      </c>
      <c r="D985" s="64" t="s">
        <v>269</v>
      </c>
      <c r="E985" s="27">
        <v>133</v>
      </c>
      <c r="F985" s="62" t="s">
        <v>1594</v>
      </c>
      <c r="G985" s="62" t="s">
        <v>1587</v>
      </c>
      <c r="H985" s="62" t="s">
        <v>1597</v>
      </c>
    </row>
    <row r="986" spans="1:8" x14ac:dyDescent="0.2">
      <c r="A986" s="72" t="s">
        <v>2137</v>
      </c>
      <c r="B986" s="74">
        <v>38351</v>
      </c>
      <c r="C986" s="71">
        <v>234</v>
      </c>
      <c r="D986" s="64" t="s">
        <v>269</v>
      </c>
      <c r="E986" s="27">
        <v>-133</v>
      </c>
      <c r="F986" s="62" t="s">
        <v>1594</v>
      </c>
      <c r="G986" s="62" t="s">
        <v>1587</v>
      </c>
      <c r="H986" s="62" t="s">
        <v>1597</v>
      </c>
    </row>
    <row r="987" spans="1:8" x14ac:dyDescent="0.2">
      <c r="A987" s="72" t="s">
        <v>2139</v>
      </c>
      <c r="B987" s="74">
        <v>38351</v>
      </c>
      <c r="C987" s="71">
        <v>234</v>
      </c>
      <c r="D987" s="64" t="s">
        <v>269</v>
      </c>
      <c r="E987" s="27">
        <v>12350</v>
      </c>
      <c r="F987" s="62" t="s">
        <v>1594</v>
      </c>
      <c r="G987" s="62" t="s">
        <v>1587</v>
      </c>
      <c r="H987" s="62" t="s">
        <v>1597</v>
      </c>
    </row>
    <row r="988" spans="1:8" x14ac:dyDescent="0.2">
      <c r="A988" s="72" t="s">
        <v>2141</v>
      </c>
      <c r="B988" s="74">
        <v>38351</v>
      </c>
      <c r="C988" s="71">
        <v>234</v>
      </c>
      <c r="D988" s="64" t="s">
        <v>269</v>
      </c>
      <c r="E988" s="27">
        <v>12350</v>
      </c>
      <c r="F988" s="62" t="s">
        <v>1594</v>
      </c>
      <c r="G988" s="62" t="s">
        <v>1587</v>
      </c>
      <c r="H988" s="62" t="s">
        <v>1597</v>
      </c>
    </row>
    <row r="989" spans="1:8" x14ac:dyDescent="0.2">
      <c r="A989" s="72" t="s">
        <v>2142</v>
      </c>
      <c r="B989" s="74">
        <v>38351</v>
      </c>
      <c r="C989" s="71">
        <v>234</v>
      </c>
      <c r="D989" s="64" t="s">
        <v>2273</v>
      </c>
      <c r="E989" s="72">
        <v>56300</v>
      </c>
      <c r="F989" s="62" t="s">
        <v>1594</v>
      </c>
      <c r="G989" s="62" t="s">
        <v>1587</v>
      </c>
      <c r="H989" s="62" t="s">
        <v>1597</v>
      </c>
    </row>
    <row r="990" spans="1:8" x14ac:dyDescent="0.2">
      <c r="A990" s="72" t="s">
        <v>2143</v>
      </c>
      <c r="B990" s="74">
        <v>38351</v>
      </c>
      <c r="C990" s="71">
        <v>234</v>
      </c>
      <c r="D990" s="64" t="s">
        <v>2274</v>
      </c>
      <c r="E990" s="72">
        <v>12450</v>
      </c>
      <c r="F990" s="62" t="s">
        <v>1594</v>
      </c>
      <c r="G990" s="62" t="s">
        <v>1587</v>
      </c>
      <c r="H990" s="62" t="s">
        <v>1597</v>
      </c>
    </row>
    <row r="991" spans="1:8" x14ac:dyDescent="0.2">
      <c r="A991" s="72" t="s">
        <v>2144</v>
      </c>
      <c r="B991" s="74">
        <v>38351</v>
      </c>
      <c r="C991" s="71">
        <v>234</v>
      </c>
      <c r="D991" s="64" t="s">
        <v>2275</v>
      </c>
      <c r="E991" s="72">
        <v>450</v>
      </c>
      <c r="F991" s="62" t="s">
        <v>1594</v>
      </c>
      <c r="G991" s="62" t="s">
        <v>1587</v>
      </c>
      <c r="H991" s="62" t="s">
        <v>1597</v>
      </c>
    </row>
    <row r="992" spans="1:8" x14ac:dyDescent="0.2">
      <c r="A992" s="72" t="s">
        <v>2145</v>
      </c>
      <c r="B992" s="74">
        <v>38351</v>
      </c>
      <c r="C992" s="71">
        <v>234</v>
      </c>
      <c r="D992" s="64" t="s">
        <v>2275</v>
      </c>
      <c r="E992" s="72">
        <v>248</v>
      </c>
      <c r="F992" s="62" t="s">
        <v>1594</v>
      </c>
      <c r="G992" s="62" t="s">
        <v>1587</v>
      </c>
      <c r="H992" s="62" t="s">
        <v>1597</v>
      </c>
    </row>
    <row r="993" spans="1:8" x14ac:dyDescent="0.2">
      <c r="A993" s="72" t="s">
        <v>2146</v>
      </c>
      <c r="B993" s="74">
        <v>38351</v>
      </c>
      <c r="C993" s="71">
        <v>234</v>
      </c>
      <c r="D993" s="64" t="s">
        <v>2276</v>
      </c>
      <c r="E993" s="72">
        <v>160</v>
      </c>
      <c r="F993" s="62" t="s">
        <v>1594</v>
      </c>
      <c r="G993" s="62" t="s">
        <v>1587</v>
      </c>
      <c r="H993" s="62" t="s">
        <v>1597</v>
      </c>
    </row>
    <row r="994" spans="1:8" x14ac:dyDescent="0.2">
      <c r="A994" s="72" t="s">
        <v>2147</v>
      </c>
      <c r="B994" s="74">
        <v>38351</v>
      </c>
      <c r="C994" s="71">
        <v>235</v>
      </c>
      <c r="D994" s="64" t="s">
        <v>2276</v>
      </c>
      <c r="E994" s="72">
        <v>370.8</v>
      </c>
      <c r="F994" s="62" t="s">
        <v>1594</v>
      </c>
      <c r="G994" s="62" t="s">
        <v>1587</v>
      </c>
      <c r="H994" s="62" t="s">
        <v>1597</v>
      </c>
    </row>
    <row r="995" spans="1:8" x14ac:dyDescent="0.2">
      <c r="A995" s="72" t="s">
        <v>2148</v>
      </c>
      <c r="B995" s="74">
        <v>38351</v>
      </c>
      <c r="C995" s="71">
        <v>356</v>
      </c>
      <c r="D995" s="64" t="s">
        <v>2277</v>
      </c>
      <c r="E995" s="72">
        <v>1625</v>
      </c>
      <c r="F995" s="62" t="s">
        <v>1594</v>
      </c>
      <c r="G995" s="62" t="s">
        <v>1587</v>
      </c>
      <c r="H995" s="62" t="s">
        <v>1538</v>
      </c>
    </row>
    <row r="996" spans="1:8" x14ac:dyDescent="0.2">
      <c r="A996" s="72" t="s">
        <v>2150</v>
      </c>
      <c r="B996" s="74">
        <v>38351</v>
      </c>
      <c r="C996" s="71">
        <v>234</v>
      </c>
      <c r="D996" s="64" t="s">
        <v>623</v>
      </c>
      <c r="E996" s="72">
        <v>9450</v>
      </c>
      <c r="F996" s="62" t="s">
        <v>1594</v>
      </c>
      <c r="G996" s="62" t="s">
        <v>1587</v>
      </c>
      <c r="H996" s="62" t="s">
        <v>1597</v>
      </c>
    </row>
    <row r="997" spans="1:8" x14ac:dyDescent="0.2">
      <c r="A997" s="72" t="s">
        <v>2152</v>
      </c>
      <c r="B997" s="74">
        <v>38351</v>
      </c>
      <c r="C997" s="71">
        <v>269</v>
      </c>
      <c r="D997" s="64" t="s">
        <v>623</v>
      </c>
      <c r="E997" s="72">
        <v>11500</v>
      </c>
      <c r="F997" s="62" t="s">
        <v>1594</v>
      </c>
      <c r="G997" s="62" t="s">
        <v>1587</v>
      </c>
      <c r="H997" s="62" t="s">
        <v>1597</v>
      </c>
    </row>
    <row r="998" spans="1:8" x14ac:dyDescent="0.2">
      <c r="A998" s="72">
        <v>9</v>
      </c>
      <c r="B998" s="74">
        <v>38352</v>
      </c>
      <c r="C998" s="71">
        <v>42</v>
      </c>
      <c r="D998" s="64" t="s">
        <v>623</v>
      </c>
      <c r="E998" s="72">
        <v>10000</v>
      </c>
      <c r="F998" s="62" t="s">
        <v>1594</v>
      </c>
      <c r="G998" s="62" t="s">
        <v>1587</v>
      </c>
      <c r="H998" s="62" t="s">
        <v>1528</v>
      </c>
    </row>
    <row r="999" spans="1:8" x14ac:dyDescent="0.2">
      <c r="A999" s="72" t="s">
        <v>1589</v>
      </c>
      <c r="B999" s="74">
        <v>38363</v>
      </c>
      <c r="C999" s="71">
        <v>582</v>
      </c>
      <c r="D999" s="64" t="s">
        <v>623</v>
      </c>
      <c r="E999" s="72">
        <v>320</v>
      </c>
      <c r="F999" s="62" t="s">
        <v>1599</v>
      </c>
      <c r="G999" s="62" t="s">
        <v>1587</v>
      </c>
      <c r="H999" s="62" t="s">
        <v>1567</v>
      </c>
    </row>
    <row r="1000" spans="1:8" x14ac:dyDescent="0.2">
      <c r="A1000" s="72" t="s">
        <v>1592</v>
      </c>
      <c r="B1000" s="74">
        <v>38363</v>
      </c>
      <c r="C1000" s="71">
        <v>108</v>
      </c>
      <c r="D1000" s="64" t="s">
        <v>623</v>
      </c>
      <c r="E1000" s="72">
        <v>9700</v>
      </c>
      <c r="F1000" s="62" t="s">
        <v>1591</v>
      </c>
      <c r="G1000" s="62" t="s">
        <v>1587</v>
      </c>
      <c r="H1000" s="62" t="s">
        <v>1528</v>
      </c>
    </row>
    <row r="1001" spans="1:8" x14ac:dyDescent="0.2">
      <c r="A1001" s="72" t="s">
        <v>1595</v>
      </c>
      <c r="B1001" s="74">
        <v>38363</v>
      </c>
      <c r="C1001" s="71">
        <v>555</v>
      </c>
      <c r="D1001" s="64" t="s">
        <v>623</v>
      </c>
      <c r="E1001" s="69">
        <v>12845</v>
      </c>
      <c r="F1001" s="62" t="s">
        <v>1963</v>
      </c>
      <c r="G1001" s="62" t="s">
        <v>1587</v>
      </c>
      <c r="H1001" s="62" t="s">
        <v>1542</v>
      </c>
    </row>
    <row r="1002" spans="1:8" x14ac:dyDescent="0.2">
      <c r="A1002" s="72" t="s">
        <v>1596</v>
      </c>
      <c r="B1002" s="74">
        <v>38363</v>
      </c>
      <c r="C1002" s="71">
        <v>452</v>
      </c>
      <c r="D1002" s="64" t="s">
        <v>623</v>
      </c>
      <c r="E1002" s="27">
        <v>450</v>
      </c>
      <c r="F1002" s="62" t="s">
        <v>1591</v>
      </c>
      <c r="G1002" s="62" t="s">
        <v>1587</v>
      </c>
      <c r="H1002" s="62" t="s">
        <v>1597</v>
      </c>
    </row>
    <row r="1003" spans="1:8" x14ac:dyDescent="0.2">
      <c r="A1003" s="72" t="s">
        <v>1598</v>
      </c>
      <c r="B1003" s="74">
        <v>38363</v>
      </c>
      <c r="C1003" s="71">
        <v>695</v>
      </c>
      <c r="D1003" s="64" t="s">
        <v>2278</v>
      </c>
      <c r="E1003" s="72">
        <v>4462</v>
      </c>
      <c r="F1003" s="62" t="s">
        <v>1594</v>
      </c>
      <c r="G1003" s="62" t="s">
        <v>1587</v>
      </c>
      <c r="H1003" s="62" t="s">
        <v>1569</v>
      </c>
    </row>
    <row r="1004" spans="1:8" x14ac:dyDescent="0.2">
      <c r="A1004" s="72" t="s">
        <v>1600</v>
      </c>
      <c r="B1004" s="74">
        <v>38364</v>
      </c>
      <c r="C1004" s="71">
        <v>706</v>
      </c>
      <c r="D1004" s="64" t="s">
        <v>1409</v>
      </c>
      <c r="E1004" s="72">
        <v>2662</v>
      </c>
      <c r="F1004" s="62" t="s">
        <v>1594</v>
      </c>
      <c r="G1004" s="62" t="s">
        <v>1588</v>
      </c>
      <c r="H1004" s="62" t="s">
        <v>2279</v>
      </c>
    </row>
    <row r="1005" spans="1:8" x14ac:dyDescent="0.2">
      <c r="A1005" s="72" t="s">
        <v>1602</v>
      </c>
      <c r="B1005" s="74">
        <v>38364</v>
      </c>
      <c r="C1005" s="71">
        <v>702</v>
      </c>
      <c r="D1005" s="64" t="s">
        <v>1409</v>
      </c>
      <c r="E1005" s="72">
        <v>19532</v>
      </c>
      <c r="F1005" s="62" t="s">
        <v>1594</v>
      </c>
      <c r="G1005" s="62" t="s">
        <v>1587</v>
      </c>
      <c r="H1005" s="62" t="s">
        <v>1597</v>
      </c>
    </row>
    <row r="1006" spans="1:8" x14ac:dyDescent="0.2">
      <c r="A1006" s="72" t="s">
        <v>1621</v>
      </c>
      <c r="B1006" s="74">
        <v>38365</v>
      </c>
      <c r="C1006" s="71">
        <v>707</v>
      </c>
      <c r="D1006" s="64" t="s">
        <v>1409</v>
      </c>
      <c r="E1006" s="72">
        <v>6568</v>
      </c>
      <c r="F1006" s="62" t="s">
        <v>1594</v>
      </c>
      <c r="G1006" s="62" t="s">
        <v>1587</v>
      </c>
      <c r="H1006" s="62" t="s">
        <v>1528</v>
      </c>
    </row>
    <row r="1007" spans="1:8" x14ac:dyDescent="0.2">
      <c r="A1007" s="72" t="s">
        <v>1631</v>
      </c>
      <c r="B1007" s="74">
        <v>38366</v>
      </c>
      <c r="C1007" s="71">
        <v>267</v>
      </c>
      <c r="D1007" s="64" t="s">
        <v>1409</v>
      </c>
      <c r="E1007" s="72">
        <v>96.3</v>
      </c>
      <c r="F1007" s="62" t="s">
        <v>1601</v>
      </c>
      <c r="G1007" s="62" t="s">
        <v>1587</v>
      </c>
      <c r="H1007" s="62" t="s">
        <v>1532</v>
      </c>
    </row>
    <row r="1008" spans="1:8" x14ac:dyDescent="0.2">
      <c r="A1008" s="72" t="s">
        <v>1603</v>
      </c>
      <c r="B1008" s="74">
        <v>38370</v>
      </c>
      <c r="C1008" s="71">
        <v>678</v>
      </c>
      <c r="D1008" s="64" t="s">
        <v>1409</v>
      </c>
      <c r="E1008" s="72">
        <v>378.08</v>
      </c>
      <c r="F1008" s="62" t="s">
        <v>1610</v>
      </c>
      <c r="G1008" s="62" t="s">
        <v>1587</v>
      </c>
      <c r="H1008" s="62" t="s">
        <v>1597</v>
      </c>
    </row>
    <row r="1009" spans="1:8" x14ac:dyDescent="0.2">
      <c r="A1009" s="72" t="s">
        <v>1604</v>
      </c>
      <c r="B1009" s="74">
        <v>38372</v>
      </c>
      <c r="C1009" s="71">
        <v>700</v>
      </c>
      <c r="D1009" s="64" t="s">
        <v>1409</v>
      </c>
      <c r="E1009" s="72">
        <v>350</v>
      </c>
      <c r="F1009" s="62" t="s">
        <v>2280</v>
      </c>
      <c r="G1009" s="62" t="s">
        <v>1587</v>
      </c>
      <c r="H1009" s="62" t="s">
        <v>1551</v>
      </c>
    </row>
    <row r="1010" spans="1:8" x14ac:dyDescent="0.2">
      <c r="A1010" s="72" t="s">
        <v>1605</v>
      </c>
      <c r="B1010" s="74">
        <v>38372</v>
      </c>
      <c r="C1010" s="71">
        <v>700</v>
      </c>
      <c r="D1010" s="64" t="s">
        <v>1409</v>
      </c>
      <c r="E1010" s="72">
        <v>-378.08</v>
      </c>
      <c r="F1010" s="62" t="s">
        <v>2280</v>
      </c>
      <c r="G1010" s="62" t="s">
        <v>1587</v>
      </c>
      <c r="H1010" s="62" t="s">
        <v>1551</v>
      </c>
    </row>
    <row r="1011" spans="1:8" x14ac:dyDescent="0.2">
      <c r="A1011" s="72" t="s">
        <v>1608</v>
      </c>
      <c r="B1011" s="74">
        <v>38372</v>
      </c>
      <c r="C1011" s="71">
        <v>719</v>
      </c>
      <c r="D1011" s="64" t="s">
        <v>1409</v>
      </c>
      <c r="E1011" s="72">
        <v>4500</v>
      </c>
      <c r="F1011" s="62" t="s">
        <v>1963</v>
      </c>
      <c r="G1011" s="62" t="s">
        <v>1587</v>
      </c>
      <c r="H1011" s="62" t="s">
        <v>1535</v>
      </c>
    </row>
    <row r="1012" spans="1:8" x14ac:dyDescent="0.2">
      <c r="A1012" s="72" t="s">
        <v>1609</v>
      </c>
      <c r="B1012" s="74">
        <v>38373</v>
      </c>
      <c r="C1012" s="71">
        <v>708</v>
      </c>
      <c r="D1012" s="64" t="s">
        <v>1409</v>
      </c>
      <c r="E1012" s="72">
        <v>7589</v>
      </c>
      <c r="F1012" s="62" t="s">
        <v>1591</v>
      </c>
      <c r="G1012" s="62" t="s">
        <v>1588</v>
      </c>
      <c r="H1012" s="62" t="s">
        <v>2281</v>
      </c>
    </row>
    <row r="1013" spans="1:8" x14ac:dyDescent="0.2">
      <c r="A1013" s="72" t="s">
        <v>1611</v>
      </c>
      <c r="B1013" s="74">
        <v>38373</v>
      </c>
      <c r="C1013" s="71">
        <v>520</v>
      </c>
      <c r="D1013" s="64" t="s">
        <v>1409</v>
      </c>
      <c r="E1013" s="72">
        <v>5988.8</v>
      </c>
      <c r="F1013" s="62" t="s">
        <v>1610</v>
      </c>
      <c r="G1013" s="62" t="s">
        <v>1587</v>
      </c>
      <c r="H1013" s="62" t="s">
        <v>1597</v>
      </c>
    </row>
    <row r="1014" spans="1:8" x14ac:dyDescent="0.2">
      <c r="A1014" s="72" t="s">
        <v>1613</v>
      </c>
      <c r="B1014" s="74">
        <v>38376</v>
      </c>
      <c r="C1014" s="71">
        <v>225</v>
      </c>
      <c r="D1014" s="64" t="s">
        <v>1409</v>
      </c>
      <c r="E1014" s="72">
        <v>4500</v>
      </c>
      <c r="F1014" s="62" t="s">
        <v>1790</v>
      </c>
      <c r="G1014" s="62" t="s">
        <v>1587</v>
      </c>
      <c r="H1014" s="62" t="s">
        <v>1577</v>
      </c>
    </row>
    <row r="1015" spans="1:8" x14ac:dyDescent="0.2">
      <c r="A1015" s="72" t="s">
        <v>1614</v>
      </c>
      <c r="B1015" s="74">
        <v>38378</v>
      </c>
      <c r="C1015" s="71">
        <v>162</v>
      </c>
      <c r="D1015" s="64" t="s">
        <v>1409</v>
      </c>
      <c r="E1015" s="72">
        <v>6000</v>
      </c>
      <c r="F1015" s="62" t="s">
        <v>1594</v>
      </c>
      <c r="G1015" s="62" t="s">
        <v>1587</v>
      </c>
      <c r="H1015" s="62" t="s">
        <v>1597</v>
      </c>
    </row>
    <row r="1016" spans="1:8" x14ac:dyDescent="0.2">
      <c r="A1016" s="72" t="s">
        <v>1615</v>
      </c>
      <c r="B1016" s="74">
        <v>38378</v>
      </c>
      <c r="C1016" s="71">
        <v>670</v>
      </c>
      <c r="D1016" s="64" t="s">
        <v>1409</v>
      </c>
      <c r="E1016" s="72">
        <v>9300</v>
      </c>
      <c r="F1016" s="62" t="s">
        <v>1594</v>
      </c>
      <c r="G1016" s="62" t="s">
        <v>1587</v>
      </c>
      <c r="H1016" s="62" t="s">
        <v>1555</v>
      </c>
    </row>
    <row r="1017" spans="1:8" x14ac:dyDescent="0.2">
      <c r="A1017" s="72" t="s">
        <v>1616</v>
      </c>
      <c r="B1017" s="74">
        <v>38380</v>
      </c>
      <c r="C1017" s="71">
        <v>687</v>
      </c>
      <c r="D1017" s="64" t="s">
        <v>1409</v>
      </c>
      <c r="E1017" s="72">
        <v>3510</v>
      </c>
      <c r="F1017" s="62" t="s">
        <v>1599</v>
      </c>
      <c r="G1017" s="62" t="s">
        <v>1587</v>
      </c>
      <c r="H1017" s="62" t="s">
        <v>1528</v>
      </c>
    </row>
    <row r="1018" spans="1:8" x14ac:dyDescent="0.2">
      <c r="A1018" s="72" t="s">
        <v>1617</v>
      </c>
      <c r="B1018" s="74">
        <v>38380</v>
      </c>
      <c r="C1018" s="71">
        <v>687</v>
      </c>
      <c r="D1018" s="64" t="s">
        <v>1409</v>
      </c>
      <c r="E1018" s="72">
        <v>415</v>
      </c>
      <c r="F1018" s="62" t="s">
        <v>1599</v>
      </c>
      <c r="G1018" s="62" t="s">
        <v>1587</v>
      </c>
      <c r="H1018" s="62" t="s">
        <v>1528</v>
      </c>
    </row>
    <row r="1019" spans="1:8" x14ac:dyDescent="0.2">
      <c r="A1019" s="72" t="s">
        <v>1618</v>
      </c>
      <c r="B1019" s="74">
        <v>38380</v>
      </c>
      <c r="C1019" s="71">
        <v>701</v>
      </c>
      <c r="D1019" s="64" t="s">
        <v>1409</v>
      </c>
      <c r="E1019" s="72">
        <v>4500</v>
      </c>
      <c r="F1019" s="62" t="s">
        <v>1963</v>
      </c>
      <c r="G1019" s="62" t="s">
        <v>1587</v>
      </c>
      <c r="H1019" s="62" t="s">
        <v>1528</v>
      </c>
    </row>
    <row r="1020" spans="1:8" x14ac:dyDescent="0.2">
      <c r="A1020" s="72" t="s">
        <v>1619</v>
      </c>
      <c r="B1020" s="74">
        <v>38380</v>
      </c>
      <c r="C1020" s="71">
        <v>12</v>
      </c>
      <c r="D1020" s="64" t="s">
        <v>1409</v>
      </c>
      <c r="E1020" s="72">
        <v>4885</v>
      </c>
      <c r="F1020" s="62" t="s">
        <v>1790</v>
      </c>
      <c r="G1020" s="62" t="s">
        <v>1587</v>
      </c>
      <c r="H1020" s="62" t="s">
        <v>1554</v>
      </c>
    </row>
    <row r="1021" spans="1:8" x14ac:dyDescent="0.2">
      <c r="A1021" s="72" t="s">
        <v>1620</v>
      </c>
      <c r="B1021" s="74">
        <v>38380</v>
      </c>
      <c r="C1021" s="71">
        <v>12</v>
      </c>
      <c r="D1021" s="64" t="s">
        <v>1409</v>
      </c>
      <c r="E1021" s="72">
        <v>1300</v>
      </c>
      <c r="F1021" s="62" t="s">
        <v>1594</v>
      </c>
      <c r="G1021" s="62" t="s">
        <v>1587</v>
      </c>
      <c r="H1021" s="62" t="s">
        <v>1554</v>
      </c>
    </row>
    <row r="1022" spans="1:8" x14ac:dyDescent="0.2">
      <c r="A1022" s="72" t="s">
        <v>1622</v>
      </c>
      <c r="B1022" s="74">
        <v>38383</v>
      </c>
      <c r="C1022" s="71">
        <v>560</v>
      </c>
      <c r="D1022" s="64" t="s">
        <v>1409</v>
      </c>
      <c r="E1022" s="72">
        <v>19000</v>
      </c>
      <c r="F1022" s="62" t="s">
        <v>1594</v>
      </c>
      <c r="G1022" s="62" t="s">
        <v>1587</v>
      </c>
      <c r="H1022" s="62" t="s">
        <v>1528</v>
      </c>
    </row>
    <row r="1023" spans="1:8" x14ac:dyDescent="0.2">
      <c r="A1023" s="72" t="s">
        <v>1623</v>
      </c>
      <c r="B1023" s="74">
        <v>38384</v>
      </c>
      <c r="C1023" s="71">
        <v>704</v>
      </c>
      <c r="D1023" s="64" t="s">
        <v>1409</v>
      </c>
      <c r="E1023" s="72">
        <v>750</v>
      </c>
      <c r="F1023" s="62" t="s">
        <v>1594</v>
      </c>
      <c r="G1023" s="62" t="s">
        <v>1587</v>
      </c>
      <c r="H1023" s="62" t="s">
        <v>1541</v>
      </c>
    </row>
    <row r="1024" spans="1:8" x14ac:dyDescent="0.2">
      <c r="A1024" s="72" t="s">
        <v>1624</v>
      </c>
      <c r="B1024" s="74">
        <v>38386</v>
      </c>
      <c r="C1024" s="71">
        <v>3</v>
      </c>
      <c r="D1024" s="64" t="s">
        <v>1409</v>
      </c>
      <c r="E1024" s="72">
        <v>135.9</v>
      </c>
      <c r="F1024" s="62" t="s">
        <v>1790</v>
      </c>
      <c r="G1024" s="62" t="s">
        <v>1587</v>
      </c>
      <c r="H1024" s="62" t="s">
        <v>1542</v>
      </c>
    </row>
    <row r="1025" spans="1:8" x14ac:dyDescent="0.2">
      <c r="A1025" s="72" t="s">
        <v>1625</v>
      </c>
      <c r="B1025" s="74">
        <v>38386</v>
      </c>
      <c r="C1025" s="71">
        <v>42</v>
      </c>
      <c r="D1025" s="64" t="s">
        <v>1409</v>
      </c>
      <c r="E1025" s="72">
        <v>1497.72</v>
      </c>
      <c r="F1025" s="62" t="s">
        <v>1594</v>
      </c>
      <c r="G1025" s="62" t="s">
        <v>1587</v>
      </c>
      <c r="H1025" s="62" t="s">
        <v>1528</v>
      </c>
    </row>
    <row r="1026" spans="1:8" x14ac:dyDescent="0.2">
      <c r="A1026" s="72" t="s">
        <v>1626</v>
      </c>
      <c r="B1026" s="74">
        <v>38386</v>
      </c>
      <c r="C1026" s="71">
        <v>42</v>
      </c>
      <c r="D1026" s="64" t="s">
        <v>1409</v>
      </c>
      <c r="E1026" s="72">
        <v>185</v>
      </c>
      <c r="F1026" s="62" t="s">
        <v>1594</v>
      </c>
      <c r="G1026" s="62" t="s">
        <v>1587</v>
      </c>
      <c r="H1026" s="62" t="s">
        <v>1528</v>
      </c>
    </row>
    <row r="1027" spans="1:8" x14ac:dyDescent="0.2">
      <c r="A1027" s="72" t="s">
        <v>1627</v>
      </c>
      <c r="B1027" s="74">
        <v>38390</v>
      </c>
      <c r="C1027" s="71">
        <v>659</v>
      </c>
      <c r="D1027" s="64" t="s">
        <v>1409</v>
      </c>
      <c r="E1027" s="72">
        <v>13975</v>
      </c>
      <c r="F1027" s="62" t="s">
        <v>1594</v>
      </c>
      <c r="G1027" s="62" t="s">
        <v>1587</v>
      </c>
      <c r="H1027" s="62" t="s">
        <v>1579</v>
      </c>
    </row>
    <row r="1028" spans="1:8" x14ac:dyDescent="0.2">
      <c r="A1028" s="72" t="s">
        <v>1629</v>
      </c>
      <c r="B1028" s="74">
        <v>38390</v>
      </c>
      <c r="C1028" s="71">
        <v>659</v>
      </c>
      <c r="D1028" s="64" t="s">
        <v>1409</v>
      </c>
      <c r="E1028" s="72">
        <v>4300</v>
      </c>
      <c r="F1028" s="62" t="s">
        <v>1594</v>
      </c>
      <c r="G1028" s="62" t="s">
        <v>1587</v>
      </c>
      <c r="H1028" s="62" t="s">
        <v>1579</v>
      </c>
    </row>
    <row r="1029" spans="1:8" x14ac:dyDescent="0.2">
      <c r="A1029" s="72" t="s">
        <v>1630</v>
      </c>
      <c r="B1029" s="74">
        <v>38392</v>
      </c>
      <c r="C1029" s="71">
        <v>673</v>
      </c>
      <c r="D1029" s="64" t="s">
        <v>1409</v>
      </c>
      <c r="E1029" s="72">
        <v>640</v>
      </c>
      <c r="F1029" s="62" t="s">
        <v>1610</v>
      </c>
      <c r="G1029" s="62" t="s">
        <v>1587</v>
      </c>
      <c r="H1029" s="62" t="s">
        <v>1597</v>
      </c>
    </row>
    <row r="1030" spans="1:8" x14ac:dyDescent="0.2">
      <c r="A1030" s="72" t="s">
        <v>1632</v>
      </c>
      <c r="B1030" s="74">
        <v>38392</v>
      </c>
      <c r="C1030" s="71">
        <v>75</v>
      </c>
      <c r="D1030" s="64" t="s">
        <v>1409</v>
      </c>
      <c r="E1030" s="72">
        <v>30</v>
      </c>
      <c r="F1030" s="62" t="s">
        <v>1594</v>
      </c>
      <c r="G1030" s="62" t="s">
        <v>1587</v>
      </c>
      <c r="H1030" s="62" t="s">
        <v>1528</v>
      </c>
    </row>
    <row r="1031" spans="1:8" x14ac:dyDescent="0.2">
      <c r="A1031" s="72" t="s">
        <v>1633</v>
      </c>
      <c r="B1031" s="74">
        <v>38392</v>
      </c>
      <c r="C1031" s="71">
        <v>4</v>
      </c>
      <c r="D1031" s="64" t="s">
        <v>1409</v>
      </c>
      <c r="E1031" s="72">
        <v>8865</v>
      </c>
      <c r="F1031" s="62" t="s">
        <v>1591</v>
      </c>
      <c r="G1031" s="62" t="s">
        <v>1587</v>
      </c>
      <c r="H1031" s="62" t="s">
        <v>1538</v>
      </c>
    </row>
    <row r="1032" spans="1:8" x14ac:dyDescent="0.2">
      <c r="A1032" s="72" t="s">
        <v>1634</v>
      </c>
      <c r="B1032" s="74">
        <v>38392</v>
      </c>
      <c r="C1032" s="71">
        <v>214</v>
      </c>
      <c r="D1032" s="64" t="s">
        <v>1409</v>
      </c>
      <c r="E1032" s="72">
        <v>162</v>
      </c>
      <c r="F1032" s="62" t="s">
        <v>1594</v>
      </c>
      <c r="G1032" s="62" t="s">
        <v>1587</v>
      </c>
      <c r="H1032" s="62" t="s">
        <v>1560</v>
      </c>
    </row>
    <row r="1033" spans="1:8" x14ac:dyDescent="0.2">
      <c r="A1033" s="72" t="s">
        <v>1635</v>
      </c>
      <c r="B1033" s="74">
        <v>38392</v>
      </c>
      <c r="C1033" s="71">
        <v>214</v>
      </c>
      <c r="D1033" s="64" t="s">
        <v>1409</v>
      </c>
      <c r="E1033" s="27">
        <v>151.30000000000001</v>
      </c>
      <c r="F1033" s="62" t="s">
        <v>1594</v>
      </c>
      <c r="G1033" s="62" t="s">
        <v>1587</v>
      </c>
      <c r="H1033" s="62" t="s">
        <v>1560</v>
      </c>
    </row>
    <row r="1034" spans="1:8" x14ac:dyDescent="0.2">
      <c r="A1034" s="72" t="s">
        <v>1636</v>
      </c>
      <c r="B1034" s="74">
        <v>38392</v>
      </c>
      <c r="C1034" s="71">
        <v>163</v>
      </c>
      <c r="D1034" s="64" t="s">
        <v>2282</v>
      </c>
      <c r="E1034" s="72">
        <v>27185</v>
      </c>
      <c r="F1034" s="62" t="s">
        <v>1599</v>
      </c>
      <c r="G1034" s="62" t="s">
        <v>1587</v>
      </c>
      <c r="H1034" s="62" t="s">
        <v>1528</v>
      </c>
    </row>
    <row r="1035" spans="1:8" x14ac:dyDescent="0.2">
      <c r="A1035" s="72" t="s">
        <v>1637</v>
      </c>
      <c r="B1035" s="74">
        <v>38393</v>
      </c>
      <c r="C1035" s="71">
        <v>699</v>
      </c>
      <c r="D1035" s="64" t="s">
        <v>2283</v>
      </c>
      <c r="E1035" s="72">
        <v>516.4</v>
      </c>
      <c r="F1035" s="62" t="s">
        <v>1610</v>
      </c>
      <c r="G1035" s="62" t="s">
        <v>1587</v>
      </c>
      <c r="H1035" s="62" t="s">
        <v>1597</v>
      </c>
    </row>
    <row r="1036" spans="1:8" x14ac:dyDescent="0.2">
      <c r="A1036" s="72" t="s">
        <v>1638</v>
      </c>
      <c r="B1036" s="74">
        <v>38393</v>
      </c>
      <c r="C1036" s="71">
        <v>374</v>
      </c>
      <c r="D1036" s="64" t="s">
        <v>2284</v>
      </c>
      <c r="E1036" s="72">
        <v>8175</v>
      </c>
      <c r="F1036" s="62" t="s">
        <v>1594</v>
      </c>
      <c r="G1036" s="62" t="s">
        <v>1587</v>
      </c>
      <c r="H1036" s="62" t="s">
        <v>1597</v>
      </c>
    </row>
    <row r="1037" spans="1:8" x14ac:dyDescent="0.2">
      <c r="A1037" s="72" t="s">
        <v>1639</v>
      </c>
      <c r="B1037" s="74">
        <v>38394</v>
      </c>
      <c r="C1037" s="71">
        <v>705</v>
      </c>
      <c r="D1037" s="64" t="s">
        <v>2284</v>
      </c>
      <c r="E1037" s="72">
        <v>10045</v>
      </c>
      <c r="F1037" s="62" t="s">
        <v>1594</v>
      </c>
      <c r="G1037" s="62" t="s">
        <v>1587</v>
      </c>
      <c r="H1037" s="62" t="s">
        <v>1597</v>
      </c>
    </row>
    <row r="1038" spans="1:8" x14ac:dyDescent="0.2">
      <c r="A1038" s="72" t="s">
        <v>1640</v>
      </c>
      <c r="B1038" s="74">
        <v>38394</v>
      </c>
      <c r="C1038" s="71">
        <v>399</v>
      </c>
      <c r="D1038" s="64" t="s">
        <v>2284</v>
      </c>
      <c r="E1038" s="72">
        <v>135</v>
      </c>
      <c r="F1038" s="62" t="s">
        <v>1594</v>
      </c>
      <c r="G1038" s="62" t="s">
        <v>1587</v>
      </c>
      <c r="H1038" s="62" t="s">
        <v>1597</v>
      </c>
    </row>
    <row r="1039" spans="1:8" x14ac:dyDescent="0.2">
      <c r="A1039" s="72" t="s">
        <v>1641</v>
      </c>
      <c r="B1039" s="74">
        <v>38394</v>
      </c>
      <c r="C1039" s="71">
        <v>709</v>
      </c>
      <c r="D1039" s="64" t="s">
        <v>2284</v>
      </c>
      <c r="E1039" s="72">
        <v>59000</v>
      </c>
      <c r="F1039" s="62" t="s">
        <v>1594</v>
      </c>
      <c r="G1039" s="62" t="s">
        <v>1587</v>
      </c>
      <c r="H1039" s="62" t="s">
        <v>1597</v>
      </c>
    </row>
    <row r="1040" spans="1:8" x14ac:dyDescent="0.2">
      <c r="A1040" s="72" t="s">
        <v>1642</v>
      </c>
      <c r="B1040" s="74">
        <v>38397</v>
      </c>
      <c r="C1040" s="71">
        <v>414</v>
      </c>
      <c r="D1040" s="64" t="s">
        <v>2284</v>
      </c>
      <c r="E1040" s="72">
        <v>81300</v>
      </c>
      <c r="F1040" s="62" t="s">
        <v>1594</v>
      </c>
      <c r="G1040" s="62" t="s">
        <v>1588</v>
      </c>
      <c r="H1040" s="62" t="s">
        <v>1607</v>
      </c>
    </row>
    <row r="1041" spans="1:8" x14ac:dyDescent="0.2">
      <c r="A1041" s="72" t="s">
        <v>1643</v>
      </c>
      <c r="B1041" s="74">
        <v>38397</v>
      </c>
      <c r="C1041" s="71">
        <v>43</v>
      </c>
      <c r="D1041" s="64" t="s">
        <v>2284</v>
      </c>
      <c r="E1041" s="72">
        <v>60500</v>
      </c>
      <c r="F1041" s="62" t="s">
        <v>1594</v>
      </c>
      <c r="G1041" s="62" t="s">
        <v>1587</v>
      </c>
      <c r="H1041" s="62" t="s">
        <v>1597</v>
      </c>
    </row>
    <row r="1042" spans="1:8" x14ac:dyDescent="0.2">
      <c r="A1042" s="72" t="s">
        <v>1644</v>
      </c>
      <c r="B1042" s="74">
        <v>38397</v>
      </c>
      <c r="C1042" s="71">
        <v>703</v>
      </c>
      <c r="D1042" s="64" t="s">
        <v>2284</v>
      </c>
      <c r="E1042" s="72">
        <v>10600</v>
      </c>
      <c r="F1042" s="62" t="s">
        <v>1610</v>
      </c>
      <c r="G1042" s="62" t="s">
        <v>1587</v>
      </c>
      <c r="H1042" s="62" t="s">
        <v>1597</v>
      </c>
    </row>
    <row r="1043" spans="1:8" x14ac:dyDescent="0.2">
      <c r="A1043" s="72" t="s">
        <v>1645</v>
      </c>
      <c r="B1043" s="74">
        <v>38398</v>
      </c>
      <c r="C1043" s="71">
        <v>710</v>
      </c>
      <c r="D1043" s="64" t="s">
        <v>2284</v>
      </c>
      <c r="E1043" s="72">
        <v>5750</v>
      </c>
      <c r="F1043" s="62" t="s">
        <v>1591</v>
      </c>
      <c r="G1043" s="62" t="s">
        <v>1587</v>
      </c>
      <c r="H1043" s="62" t="s">
        <v>1563</v>
      </c>
    </row>
    <row r="1044" spans="1:8" x14ac:dyDescent="0.2">
      <c r="A1044" s="72" t="s">
        <v>1646</v>
      </c>
      <c r="B1044" s="74">
        <v>38398</v>
      </c>
      <c r="C1044" s="71">
        <v>79</v>
      </c>
      <c r="D1044" s="64" t="s">
        <v>2284</v>
      </c>
      <c r="E1044" s="72">
        <v>59913.11</v>
      </c>
      <c r="F1044" s="62" t="s">
        <v>1594</v>
      </c>
      <c r="G1044" s="62" t="s">
        <v>1587</v>
      </c>
      <c r="H1044" s="62" t="s">
        <v>1597</v>
      </c>
    </row>
    <row r="1045" spans="1:8" x14ac:dyDescent="0.2">
      <c r="A1045" s="72" t="s">
        <v>1647</v>
      </c>
      <c r="B1045" s="74">
        <v>38398</v>
      </c>
      <c r="C1045" s="71">
        <v>608</v>
      </c>
      <c r="D1045" s="64" t="s">
        <v>2284</v>
      </c>
      <c r="E1045" s="72">
        <v>2906</v>
      </c>
      <c r="F1045" s="62" t="s">
        <v>1594</v>
      </c>
      <c r="G1045" s="62" t="s">
        <v>1587</v>
      </c>
      <c r="H1045" s="62" t="s">
        <v>1597</v>
      </c>
    </row>
    <row r="1046" spans="1:8" x14ac:dyDescent="0.2">
      <c r="A1046" s="72" t="s">
        <v>1648</v>
      </c>
      <c r="B1046" s="74">
        <v>38398</v>
      </c>
      <c r="C1046" s="71">
        <v>84</v>
      </c>
      <c r="D1046" s="64" t="s">
        <v>2284</v>
      </c>
      <c r="E1046" s="72">
        <v>25000</v>
      </c>
      <c r="F1046" s="62" t="s">
        <v>1591</v>
      </c>
      <c r="G1046" s="62" t="s">
        <v>1587</v>
      </c>
      <c r="H1046" s="62" t="s">
        <v>1597</v>
      </c>
    </row>
    <row r="1047" spans="1:8" x14ac:dyDescent="0.2">
      <c r="A1047" s="72" t="s">
        <v>1649</v>
      </c>
      <c r="B1047" s="74">
        <v>38398</v>
      </c>
      <c r="C1047" s="71">
        <v>494</v>
      </c>
      <c r="D1047" s="64" t="s">
        <v>2284</v>
      </c>
      <c r="E1047" s="72">
        <v>27990</v>
      </c>
      <c r="F1047" s="62" t="s">
        <v>1594</v>
      </c>
      <c r="G1047" s="62" t="s">
        <v>1587</v>
      </c>
      <c r="H1047" s="62" t="s">
        <v>1597</v>
      </c>
    </row>
    <row r="1048" spans="1:8" x14ac:dyDescent="0.2">
      <c r="A1048" s="72" t="s">
        <v>1650</v>
      </c>
      <c r="B1048" s="74">
        <v>38398</v>
      </c>
      <c r="C1048" s="71">
        <v>262</v>
      </c>
      <c r="D1048" s="64" t="s">
        <v>2284</v>
      </c>
      <c r="E1048" s="72">
        <v>10200</v>
      </c>
      <c r="F1048" s="62" t="s">
        <v>1594</v>
      </c>
      <c r="G1048" s="62" t="s">
        <v>1587</v>
      </c>
      <c r="H1048" s="62" t="s">
        <v>1597</v>
      </c>
    </row>
    <row r="1049" spans="1:8" x14ac:dyDescent="0.2">
      <c r="A1049" s="72" t="s">
        <v>1651</v>
      </c>
      <c r="B1049" s="74">
        <v>38399</v>
      </c>
      <c r="C1049" s="71">
        <v>711</v>
      </c>
      <c r="D1049" s="64" t="s">
        <v>2284</v>
      </c>
      <c r="E1049" s="72">
        <v>19000</v>
      </c>
      <c r="F1049" s="62" t="s">
        <v>1594</v>
      </c>
      <c r="G1049" s="62" t="s">
        <v>1587</v>
      </c>
      <c r="H1049" s="62" t="s">
        <v>1528</v>
      </c>
    </row>
    <row r="1050" spans="1:8" x14ac:dyDescent="0.2">
      <c r="A1050" s="72" t="s">
        <v>1652</v>
      </c>
      <c r="B1050" s="74">
        <v>38399</v>
      </c>
      <c r="C1050" s="71">
        <v>331</v>
      </c>
      <c r="D1050" s="64" t="s">
        <v>2284</v>
      </c>
      <c r="E1050" s="72">
        <v>13000</v>
      </c>
      <c r="F1050" s="62" t="s">
        <v>1594</v>
      </c>
      <c r="G1050" s="62" t="s">
        <v>1587</v>
      </c>
      <c r="H1050" s="62" t="s">
        <v>1597</v>
      </c>
    </row>
    <row r="1051" spans="1:8" x14ac:dyDescent="0.2">
      <c r="A1051" s="72" t="s">
        <v>1653</v>
      </c>
      <c r="B1051" s="74">
        <v>38399</v>
      </c>
      <c r="C1051" s="71">
        <v>474</v>
      </c>
      <c r="D1051" s="64" t="s">
        <v>2284</v>
      </c>
      <c r="E1051" s="72">
        <v>7150</v>
      </c>
      <c r="F1051" s="62" t="s">
        <v>1594</v>
      </c>
      <c r="G1051" s="62" t="s">
        <v>1587</v>
      </c>
      <c r="H1051" s="62" t="s">
        <v>1597</v>
      </c>
    </row>
    <row r="1052" spans="1:8" x14ac:dyDescent="0.2">
      <c r="A1052" s="72" t="s">
        <v>1655</v>
      </c>
      <c r="B1052" s="74">
        <v>38399</v>
      </c>
      <c r="C1052" s="71">
        <v>157</v>
      </c>
      <c r="D1052" s="64" t="s">
        <v>2284</v>
      </c>
      <c r="E1052" s="72">
        <v>30000</v>
      </c>
      <c r="F1052" s="62" t="s">
        <v>1594</v>
      </c>
      <c r="G1052" s="62" t="s">
        <v>1587</v>
      </c>
      <c r="H1052" s="62" t="s">
        <v>1597</v>
      </c>
    </row>
    <row r="1053" spans="1:8" x14ac:dyDescent="0.2">
      <c r="A1053" s="72" t="s">
        <v>1657</v>
      </c>
      <c r="B1053" s="74">
        <v>38400</v>
      </c>
      <c r="C1053" s="71">
        <v>56</v>
      </c>
      <c r="D1053" s="64" t="s">
        <v>2284</v>
      </c>
      <c r="E1053" s="72">
        <v>6229</v>
      </c>
      <c r="F1053" s="62" t="s">
        <v>1599</v>
      </c>
      <c r="G1053" s="62" t="s">
        <v>1587</v>
      </c>
      <c r="H1053" s="62" t="s">
        <v>1541</v>
      </c>
    </row>
    <row r="1054" spans="1:8" x14ac:dyDescent="0.2">
      <c r="A1054" s="72" t="s">
        <v>1659</v>
      </c>
      <c r="B1054" s="74">
        <v>38400</v>
      </c>
      <c r="C1054" s="71">
        <v>712</v>
      </c>
      <c r="D1054" s="64" t="s">
        <v>2284</v>
      </c>
      <c r="E1054" s="72">
        <v>595.4</v>
      </c>
      <c r="F1054" s="62" t="s">
        <v>1591</v>
      </c>
      <c r="G1054" s="62" t="s">
        <v>1587</v>
      </c>
      <c r="H1054" s="62" t="s">
        <v>1541</v>
      </c>
    </row>
    <row r="1055" spans="1:8" x14ac:dyDescent="0.2">
      <c r="A1055" s="72" t="s">
        <v>1660</v>
      </c>
      <c r="B1055" s="74">
        <v>38404</v>
      </c>
      <c r="C1055" s="71">
        <v>176</v>
      </c>
      <c r="D1055" s="64" t="s">
        <v>453</v>
      </c>
      <c r="E1055" s="72">
        <v>9354</v>
      </c>
      <c r="F1055" s="62" t="s">
        <v>1599</v>
      </c>
      <c r="G1055" s="62" t="s">
        <v>1587</v>
      </c>
      <c r="H1055" s="62" t="s">
        <v>1528</v>
      </c>
    </row>
    <row r="1056" spans="1:8" x14ac:dyDescent="0.2">
      <c r="A1056" s="72" t="s">
        <v>1662</v>
      </c>
      <c r="B1056" s="74">
        <v>38404</v>
      </c>
      <c r="C1056" s="71">
        <v>30</v>
      </c>
      <c r="D1056" s="64" t="s">
        <v>453</v>
      </c>
      <c r="E1056" s="72">
        <v>7900</v>
      </c>
      <c r="F1056" s="62" t="s">
        <v>1610</v>
      </c>
      <c r="G1056" s="62" t="s">
        <v>1587</v>
      </c>
      <c r="H1056" s="62" t="s">
        <v>1557</v>
      </c>
    </row>
    <row r="1057" spans="1:8" x14ac:dyDescent="0.2">
      <c r="A1057" s="72" t="s">
        <v>1667</v>
      </c>
      <c r="B1057" s="74">
        <v>38405</v>
      </c>
      <c r="C1057" s="71">
        <v>580</v>
      </c>
      <c r="D1057" s="64" t="s">
        <v>453</v>
      </c>
      <c r="E1057" s="72">
        <v>18651</v>
      </c>
      <c r="F1057" s="62" t="s">
        <v>1591</v>
      </c>
      <c r="G1057" s="62" t="s">
        <v>1587</v>
      </c>
      <c r="H1057" s="62" t="s">
        <v>1567</v>
      </c>
    </row>
    <row r="1058" spans="1:8" x14ac:dyDescent="0.2">
      <c r="A1058" s="72" t="s">
        <v>1664</v>
      </c>
      <c r="B1058" s="74">
        <v>38405</v>
      </c>
      <c r="C1058" s="71">
        <v>530</v>
      </c>
      <c r="D1058" s="64" t="s">
        <v>453</v>
      </c>
      <c r="E1058" s="72">
        <v>4589.33</v>
      </c>
      <c r="F1058" s="62" t="s">
        <v>1963</v>
      </c>
      <c r="G1058" s="62" t="s">
        <v>1587</v>
      </c>
      <c r="H1058" s="62" t="s">
        <v>1528</v>
      </c>
    </row>
    <row r="1059" spans="1:8" x14ac:dyDescent="0.2">
      <c r="A1059" s="72" t="s">
        <v>1666</v>
      </c>
      <c r="B1059" s="74">
        <v>38405</v>
      </c>
      <c r="C1059" s="71">
        <v>713</v>
      </c>
      <c r="D1059" s="64" t="s">
        <v>453</v>
      </c>
      <c r="E1059" s="72">
        <v>11000</v>
      </c>
      <c r="F1059" s="62" t="s">
        <v>1599</v>
      </c>
      <c r="G1059" s="62" t="s">
        <v>1587</v>
      </c>
      <c r="H1059" s="62" t="s">
        <v>1549</v>
      </c>
    </row>
    <row r="1060" spans="1:8" x14ac:dyDescent="0.2">
      <c r="A1060" s="72" t="s">
        <v>1669</v>
      </c>
      <c r="B1060" s="74">
        <v>38406</v>
      </c>
      <c r="C1060" s="71">
        <v>703</v>
      </c>
      <c r="D1060" s="64" t="s">
        <v>453</v>
      </c>
      <c r="E1060" s="72">
        <v>496</v>
      </c>
      <c r="F1060" s="62" t="s">
        <v>1610</v>
      </c>
      <c r="G1060" s="62" t="s">
        <v>1587</v>
      </c>
      <c r="H1060" s="62" t="s">
        <v>1597</v>
      </c>
    </row>
    <row r="1061" spans="1:8" x14ac:dyDescent="0.2">
      <c r="A1061" s="72" t="s">
        <v>1671</v>
      </c>
      <c r="B1061" s="74">
        <v>38406</v>
      </c>
      <c r="C1061" s="71">
        <v>49</v>
      </c>
      <c r="D1061" s="64" t="s">
        <v>453</v>
      </c>
      <c r="E1061" s="72">
        <v>5700</v>
      </c>
      <c r="F1061" s="62" t="s">
        <v>1594</v>
      </c>
      <c r="G1061" s="62" t="s">
        <v>1587</v>
      </c>
      <c r="H1061" s="62" t="s">
        <v>1577</v>
      </c>
    </row>
    <row r="1062" spans="1:8" x14ac:dyDescent="0.2">
      <c r="A1062" s="72" t="s">
        <v>1673</v>
      </c>
      <c r="B1062" s="74">
        <v>38411</v>
      </c>
      <c r="C1062" s="71">
        <v>699</v>
      </c>
      <c r="D1062" s="64" t="s">
        <v>453</v>
      </c>
      <c r="E1062" s="27">
        <v>365</v>
      </c>
      <c r="F1062" s="62" t="s">
        <v>1594</v>
      </c>
      <c r="G1062" s="62" t="s">
        <v>1587</v>
      </c>
      <c r="H1062" s="62" t="s">
        <v>1597</v>
      </c>
    </row>
    <row r="1063" spans="1:8" x14ac:dyDescent="0.2">
      <c r="A1063" s="72" t="s">
        <v>1674</v>
      </c>
      <c r="B1063" s="74">
        <v>38412</v>
      </c>
      <c r="C1063" s="71">
        <v>402</v>
      </c>
      <c r="D1063" s="64" t="s">
        <v>453</v>
      </c>
      <c r="E1063" s="27">
        <v>10365</v>
      </c>
      <c r="F1063" s="62" t="s">
        <v>1591</v>
      </c>
      <c r="G1063" s="62" t="s">
        <v>1588</v>
      </c>
      <c r="H1063" s="62" t="s">
        <v>1753</v>
      </c>
    </row>
    <row r="1064" spans="1:8" x14ac:dyDescent="0.2">
      <c r="A1064" s="72" t="s">
        <v>1676</v>
      </c>
      <c r="B1064" s="74">
        <v>38415</v>
      </c>
      <c r="C1064" s="71">
        <v>577</v>
      </c>
      <c r="D1064" s="64" t="s">
        <v>453</v>
      </c>
      <c r="E1064" s="27">
        <v>13225</v>
      </c>
      <c r="F1064" s="62" t="s">
        <v>1594</v>
      </c>
      <c r="G1064" s="62" t="s">
        <v>1587</v>
      </c>
      <c r="H1064" s="62" t="s">
        <v>1597</v>
      </c>
    </row>
    <row r="1065" spans="1:8" x14ac:dyDescent="0.2">
      <c r="A1065" s="72" t="s">
        <v>1677</v>
      </c>
      <c r="B1065" s="74">
        <v>38415</v>
      </c>
      <c r="C1065" s="71">
        <v>667</v>
      </c>
      <c r="D1065" s="64" t="s">
        <v>2285</v>
      </c>
      <c r="E1065" s="72">
        <v>5854</v>
      </c>
      <c r="F1065" s="62" t="s">
        <v>1594</v>
      </c>
      <c r="G1065" s="62" t="s">
        <v>1587</v>
      </c>
      <c r="H1065" s="62" t="s">
        <v>1528</v>
      </c>
    </row>
    <row r="1066" spans="1:8" x14ac:dyDescent="0.2">
      <c r="A1066" s="72" t="s">
        <v>1678</v>
      </c>
      <c r="B1066" s="74">
        <v>38415</v>
      </c>
      <c r="C1066" s="71">
        <v>176</v>
      </c>
      <c r="D1066" s="64" t="s">
        <v>2285</v>
      </c>
      <c r="E1066" s="72">
        <v>34.049999999999997</v>
      </c>
      <c r="F1066" s="62" t="s">
        <v>1594</v>
      </c>
      <c r="G1066" s="62" t="s">
        <v>1587</v>
      </c>
      <c r="H1066" s="62" t="s">
        <v>1528</v>
      </c>
    </row>
    <row r="1067" spans="1:8" x14ac:dyDescent="0.2">
      <c r="A1067" s="72" t="s">
        <v>1680</v>
      </c>
      <c r="B1067" s="74">
        <v>38415</v>
      </c>
      <c r="C1067" s="71">
        <v>42</v>
      </c>
      <c r="D1067" s="64" t="s">
        <v>2286</v>
      </c>
      <c r="E1067" s="72">
        <v>25525</v>
      </c>
      <c r="F1067" s="62" t="s">
        <v>1594</v>
      </c>
      <c r="G1067" s="62" t="s">
        <v>1587</v>
      </c>
      <c r="H1067" s="62" t="s">
        <v>1528</v>
      </c>
    </row>
    <row r="1068" spans="1:8" x14ac:dyDescent="0.2">
      <c r="A1068" s="72" t="s">
        <v>1682</v>
      </c>
      <c r="B1068" s="74">
        <v>38415</v>
      </c>
      <c r="C1068" s="71">
        <v>436</v>
      </c>
      <c r="D1068" s="64" t="s">
        <v>2286</v>
      </c>
      <c r="E1068" s="72">
        <v>368.17</v>
      </c>
      <c r="F1068" s="62" t="s">
        <v>1594</v>
      </c>
      <c r="G1068" s="62" t="s">
        <v>1587</v>
      </c>
      <c r="H1068" s="62" t="s">
        <v>1538</v>
      </c>
    </row>
    <row r="1069" spans="1:8" x14ac:dyDescent="0.2">
      <c r="A1069" s="72" t="s">
        <v>1683</v>
      </c>
      <c r="B1069" s="74">
        <v>38418</v>
      </c>
      <c r="C1069" s="71">
        <v>716</v>
      </c>
      <c r="D1069" s="64" t="s">
        <v>2286</v>
      </c>
      <c r="E1069" s="72">
        <v>7214</v>
      </c>
      <c r="F1069" s="62" t="s">
        <v>1610</v>
      </c>
      <c r="G1069" s="62" t="s">
        <v>1587</v>
      </c>
      <c r="H1069" s="62" t="s">
        <v>1597</v>
      </c>
    </row>
    <row r="1070" spans="1:8" x14ac:dyDescent="0.2">
      <c r="A1070" s="72" t="s">
        <v>1684</v>
      </c>
      <c r="B1070" s="74">
        <v>38418</v>
      </c>
      <c r="C1070" s="71">
        <v>346</v>
      </c>
      <c r="D1070" s="64" t="s">
        <v>2287</v>
      </c>
      <c r="E1070" s="72">
        <v>5300</v>
      </c>
      <c r="F1070" s="62" t="s">
        <v>1594</v>
      </c>
      <c r="G1070" s="62" t="s">
        <v>1587</v>
      </c>
      <c r="H1070" s="62" t="s">
        <v>1597</v>
      </c>
    </row>
    <row r="1071" spans="1:8" x14ac:dyDescent="0.2">
      <c r="A1071" s="72" t="s">
        <v>1685</v>
      </c>
      <c r="B1071" s="74">
        <v>38419</v>
      </c>
      <c r="C1071" s="71">
        <v>717</v>
      </c>
      <c r="D1071" s="64" t="s">
        <v>2287</v>
      </c>
      <c r="E1071" s="72">
        <v>9855</v>
      </c>
      <c r="F1071" s="62" t="s">
        <v>1591</v>
      </c>
      <c r="G1071" s="62" t="s">
        <v>1587</v>
      </c>
      <c r="H1071" s="62" t="s">
        <v>1551</v>
      </c>
    </row>
    <row r="1072" spans="1:8" x14ac:dyDescent="0.2">
      <c r="A1072" s="72" t="s">
        <v>1688</v>
      </c>
      <c r="B1072" s="74">
        <v>38419</v>
      </c>
      <c r="C1072" s="71">
        <v>516</v>
      </c>
      <c r="D1072" s="64" t="s">
        <v>2288</v>
      </c>
      <c r="E1072" s="72">
        <v>6290</v>
      </c>
      <c r="F1072" s="62" t="s">
        <v>1594</v>
      </c>
      <c r="G1072" s="62" t="s">
        <v>1587</v>
      </c>
      <c r="H1072" s="62" t="s">
        <v>1538</v>
      </c>
    </row>
    <row r="1073" spans="1:8" x14ac:dyDescent="0.2">
      <c r="A1073" s="72" t="s">
        <v>1689</v>
      </c>
      <c r="B1073" s="74">
        <v>38419</v>
      </c>
      <c r="C1073" s="71">
        <v>706</v>
      </c>
      <c r="D1073" s="64" t="s">
        <v>2289</v>
      </c>
      <c r="E1073" s="72">
        <v>119</v>
      </c>
      <c r="F1073" s="62" t="s">
        <v>1591</v>
      </c>
      <c r="G1073" s="62" t="s">
        <v>1588</v>
      </c>
      <c r="H1073" s="62" t="s">
        <v>2279</v>
      </c>
    </row>
    <row r="1074" spans="1:8" x14ac:dyDescent="0.2">
      <c r="A1074" s="72" t="s">
        <v>1690</v>
      </c>
      <c r="B1074" s="74">
        <v>38420</v>
      </c>
      <c r="C1074" s="71">
        <v>146</v>
      </c>
      <c r="D1074" s="64" t="s">
        <v>2289</v>
      </c>
      <c r="E1074" s="72">
        <v>88.1</v>
      </c>
      <c r="F1074" s="62" t="s">
        <v>1594</v>
      </c>
      <c r="G1074" s="62" t="s">
        <v>1587</v>
      </c>
      <c r="H1074" s="62" t="s">
        <v>1597</v>
      </c>
    </row>
    <row r="1075" spans="1:8" x14ac:dyDescent="0.2">
      <c r="A1075" s="72" t="s">
        <v>1691</v>
      </c>
      <c r="B1075" s="74">
        <v>38420</v>
      </c>
      <c r="C1075" s="71">
        <v>146</v>
      </c>
      <c r="D1075" s="64" t="s">
        <v>2290</v>
      </c>
      <c r="E1075" s="72">
        <v>5775</v>
      </c>
      <c r="F1075" s="62" t="s">
        <v>1594</v>
      </c>
      <c r="G1075" s="62" t="s">
        <v>1587</v>
      </c>
      <c r="H1075" s="62" t="s">
        <v>1597</v>
      </c>
    </row>
    <row r="1076" spans="1:8" x14ac:dyDescent="0.2">
      <c r="A1076" s="72" t="s">
        <v>1692</v>
      </c>
      <c r="B1076" s="74">
        <v>38420</v>
      </c>
      <c r="C1076" s="71">
        <v>146</v>
      </c>
      <c r="D1076" s="64" t="s">
        <v>2291</v>
      </c>
      <c r="E1076" s="72">
        <v>6272.98</v>
      </c>
      <c r="F1076" s="62" t="s">
        <v>1594</v>
      </c>
      <c r="G1076" s="62" t="s">
        <v>1587</v>
      </c>
      <c r="H1076" s="62" t="s">
        <v>1597</v>
      </c>
    </row>
    <row r="1077" spans="1:8" x14ac:dyDescent="0.2">
      <c r="A1077" s="72" t="s">
        <v>1686</v>
      </c>
      <c r="B1077" s="74">
        <v>38420</v>
      </c>
      <c r="C1077" s="71">
        <v>144</v>
      </c>
      <c r="D1077" s="64" t="s">
        <v>2292</v>
      </c>
      <c r="E1077" s="72">
        <v>5162</v>
      </c>
      <c r="F1077" s="62" t="s">
        <v>1594</v>
      </c>
      <c r="G1077" s="62" t="s">
        <v>1587</v>
      </c>
      <c r="H1077" s="62" t="s">
        <v>1538</v>
      </c>
    </row>
    <row r="1078" spans="1:8" x14ac:dyDescent="0.2">
      <c r="A1078" s="72" t="s">
        <v>1687</v>
      </c>
      <c r="B1078" s="74">
        <v>38420</v>
      </c>
      <c r="C1078" s="71">
        <v>144</v>
      </c>
      <c r="D1078" s="64" t="s">
        <v>2292</v>
      </c>
      <c r="E1078" s="72">
        <v>30</v>
      </c>
      <c r="F1078" s="62" t="s">
        <v>1594</v>
      </c>
      <c r="G1078" s="62" t="s">
        <v>1587</v>
      </c>
      <c r="H1078" s="62" t="s">
        <v>1538</v>
      </c>
    </row>
    <row r="1079" spans="1:8" x14ac:dyDescent="0.2">
      <c r="A1079" s="72" t="s">
        <v>1693</v>
      </c>
      <c r="B1079" s="74">
        <v>38420</v>
      </c>
      <c r="C1079" s="71">
        <v>710</v>
      </c>
      <c r="D1079" s="64" t="s">
        <v>2292</v>
      </c>
      <c r="E1079" s="72">
        <v>116.22</v>
      </c>
      <c r="F1079" s="62" t="s">
        <v>1591</v>
      </c>
      <c r="G1079" s="62" t="s">
        <v>1587</v>
      </c>
      <c r="H1079" s="62" t="s">
        <v>1563</v>
      </c>
    </row>
    <row r="1080" spans="1:8" x14ac:dyDescent="0.2">
      <c r="A1080" s="72" t="s">
        <v>1694</v>
      </c>
      <c r="B1080" s="74">
        <v>38421</v>
      </c>
      <c r="C1080" s="71">
        <v>25</v>
      </c>
      <c r="D1080" s="64" t="s">
        <v>2293</v>
      </c>
      <c r="E1080" s="72">
        <v>14000</v>
      </c>
      <c r="F1080" s="62" t="s">
        <v>1594</v>
      </c>
      <c r="G1080" s="62" t="s">
        <v>1587</v>
      </c>
      <c r="H1080" s="62" t="s">
        <v>1597</v>
      </c>
    </row>
    <row r="1081" spans="1:8" x14ac:dyDescent="0.2">
      <c r="A1081" s="72" t="s">
        <v>1695</v>
      </c>
      <c r="B1081" s="74">
        <v>38421</v>
      </c>
      <c r="C1081" s="71">
        <v>178</v>
      </c>
      <c r="D1081" s="64" t="s">
        <v>2294</v>
      </c>
      <c r="E1081" s="72">
        <v>3446</v>
      </c>
      <c r="F1081" s="62" t="s">
        <v>1591</v>
      </c>
      <c r="G1081" s="62" t="s">
        <v>1587</v>
      </c>
      <c r="H1081" s="62" t="s">
        <v>1597</v>
      </c>
    </row>
    <row r="1082" spans="1:8" x14ac:dyDescent="0.2">
      <c r="A1082" s="72" t="s">
        <v>1696</v>
      </c>
      <c r="B1082" s="74">
        <v>38421</v>
      </c>
      <c r="C1082" s="71">
        <v>610</v>
      </c>
      <c r="D1082" s="64" t="s">
        <v>2294</v>
      </c>
      <c r="E1082" s="72">
        <v>7961</v>
      </c>
      <c r="F1082" s="62" t="s">
        <v>1591</v>
      </c>
      <c r="G1082" s="62" t="s">
        <v>1588</v>
      </c>
      <c r="H1082" s="62" t="s">
        <v>1784</v>
      </c>
    </row>
    <row r="1083" spans="1:8" x14ac:dyDescent="0.2">
      <c r="A1083" s="72" t="s">
        <v>1697</v>
      </c>
      <c r="B1083" s="74">
        <v>38421</v>
      </c>
      <c r="C1083" s="71">
        <v>718</v>
      </c>
      <c r="D1083" s="64" t="s">
        <v>2295</v>
      </c>
      <c r="E1083" s="72">
        <v>146.9</v>
      </c>
      <c r="F1083" s="62" t="s">
        <v>1591</v>
      </c>
      <c r="G1083" s="62" t="s">
        <v>1588</v>
      </c>
      <c r="H1083" s="62" t="s">
        <v>2271</v>
      </c>
    </row>
    <row r="1084" spans="1:8" x14ac:dyDescent="0.2">
      <c r="A1084" s="72" t="s">
        <v>1698</v>
      </c>
      <c r="B1084" s="74">
        <v>38422</v>
      </c>
      <c r="C1084" s="71">
        <v>707</v>
      </c>
      <c r="D1084" s="64" t="s">
        <v>2296</v>
      </c>
      <c r="E1084" s="72">
        <v>10300</v>
      </c>
      <c r="F1084" s="62" t="s">
        <v>1594</v>
      </c>
      <c r="G1084" s="62" t="s">
        <v>1587</v>
      </c>
      <c r="H1084" s="62" t="s">
        <v>1528</v>
      </c>
    </row>
    <row r="1085" spans="1:8" x14ac:dyDescent="0.2">
      <c r="A1085" s="72" t="s">
        <v>1699</v>
      </c>
      <c r="B1085" s="74">
        <v>38425</v>
      </c>
      <c r="C1085" s="71">
        <v>702</v>
      </c>
      <c r="D1085" s="64" t="s">
        <v>2297</v>
      </c>
      <c r="E1085" s="72">
        <v>8108.52</v>
      </c>
      <c r="F1085" s="62" t="s">
        <v>1594</v>
      </c>
      <c r="G1085" s="62" t="s">
        <v>1587</v>
      </c>
      <c r="H1085" s="62" t="s">
        <v>1597</v>
      </c>
    </row>
    <row r="1086" spans="1:8" x14ac:dyDescent="0.2">
      <c r="A1086" s="72" t="s">
        <v>1700</v>
      </c>
      <c r="B1086" s="74">
        <v>38425</v>
      </c>
      <c r="C1086" s="71">
        <v>144</v>
      </c>
      <c r="D1086" s="64" t="s">
        <v>2298</v>
      </c>
      <c r="E1086" s="72">
        <v>16925</v>
      </c>
      <c r="F1086" s="62" t="s">
        <v>1594</v>
      </c>
      <c r="G1086" s="62" t="s">
        <v>1587</v>
      </c>
      <c r="H1086" s="62" t="s">
        <v>1538</v>
      </c>
    </row>
    <row r="1087" spans="1:8" x14ac:dyDescent="0.2">
      <c r="A1087" s="72" t="s">
        <v>1701</v>
      </c>
      <c r="B1087" s="74">
        <v>38425</v>
      </c>
      <c r="C1087" s="71">
        <v>144</v>
      </c>
      <c r="D1087" s="64" t="s">
        <v>2299</v>
      </c>
      <c r="E1087" s="72">
        <v>6694</v>
      </c>
      <c r="F1087" s="62" t="s">
        <v>1594</v>
      </c>
      <c r="G1087" s="62" t="s">
        <v>1587</v>
      </c>
      <c r="H1087" s="62" t="s">
        <v>1538</v>
      </c>
    </row>
    <row r="1088" spans="1:8" x14ac:dyDescent="0.2">
      <c r="A1088" s="72" t="s">
        <v>1702</v>
      </c>
      <c r="B1088" s="74">
        <v>38425</v>
      </c>
      <c r="C1088" s="71">
        <v>172</v>
      </c>
      <c r="D1088" s="64" t="s">
        <v>2300</v>
      </c>
      <c r="E1088" s="72">
        <v>107.08</v>
      </c>
      <c r="F1088" s="62" t="s">
        <v>1594</v>
      </c>
      <c r="G1088" s="62" t="s">
        <v>1587</v>
      </c>
      <c r="H1088" s="62" t="s">
        <v>1538</v>
      </c>
    </row>
    <row r="1089" spans="1:8" x14ac:dyDescent="0.2">
      <c r="A1089" s="72" t="s">
        <v>1704</v>
      </c>
      <c r="B1089" s="74">
        <v>38425</v>
      </c>
      <c r="C1089" s="71">
        <v>172</v>
      </c>
      <c r="D1089" s="64" t="s">
        <v>2300</v>
      </c>
      <c r="E1089" s="72">
        <v>379.85</v>
      </c>
      <c r="F1089" s="62" t="s">
        <v>1594</v>
      </c>
      <c r="G1089" s="62" t="s">
        <v>1587</v>
      </c>
      <c r="H1089" s="62" t="s">
        <v>1538</v>
      </c>
    </row>
    <row r="1090" spans="1:8" x14ac:dyDescent="0.2">
      <c r="A1090" s="72" t="s">
        <v>1705</v>
      </c>
      <c r="B1090" s="74">
        <v>38425</v>
      </c>
      <c r="C1090" s="71">
        <v>144</v>
      </c>
      <c r="D1090" s="64" t="s">
        <v>2301</v>
      </c>
      <c r="E1090" s="72">
        <v>650</v>
      </c>
      <c r="F1090" s="62" t="s">
        <v>1594</v>
      </c>
      <c r="G1090" s="62" t="s">
        <v>1587</v>
      </c>
      <c r="H1090" s="62" t="s">
        <v>1538</v>
      </c>
    </row>
    <row r="1091" spans="1:8" x14ac:dyDescent="0.2">
      <c r="A1091" s="72" t="s">
        <v>1703</v>
      </c>
      <c r="B1091" s="74">
        <v>38425</v>
      </c>
      <c r="C1091" s="71">
        <v>172</v>
      </c>
      <c r="D1091" s="64" t="s">
        <v>2301</v>
      </c>
      <c r="E1091" s="72">
        <v>685</v>
      </c>
      <c r="F1091" s="62" t="s">
        <v>1594</v>
      </c>
      <c r="G1091" s="62" t="s">
        <v>1587</v>
      </c>
      <c r="H1091" s="62" t="s">
        <v>1538</v>
      </c>
    </row>
    <row r="1092" spans="1:8" x14ac:dyDescent="0.2">
      <c r="A1092" s="72" t="s">
        <v>1707</v>
      </c>
      <c r="B1092" s="74">
        <v>38426</v>
      </c>
      <c r="C1092" s="71">
        <v>295</v>
      </c>
      <c r="D1092" s="64" t="s">
        <v>2301</v>
      </c>
      <c r="E1092" s="72">
        <v>640</v>
      </c>
      <c r="F1092" s="62" t="s">
        <v>1594</v>
      </c>
      <c r="G1092" s="62" t="s">
        <v>1587</v>
      </c>
      <c r="H1092" s="62" t="s">
        <v>1597</v>
      </c>
    </row>
    <row r="1093" spans="1:8" x14ac:dyDescent="0.2">
      <c r="A1093" s="72" t="s">
        <v>1708</v>
      </c>
      <c r="B1093" s="74">
        <v>38426</v>
      </c>
      <c r="C1093" s="71">
        <v>351</v>
      </c>
      <c r="D1093" s="64" t="s">
        <v>806</v>
      </c>
      <c r="E1093" s="72">
        <v>8368</v>
      </c>
      <c r="F1093" s="62" t="s">
        <v>1594</v>
      </c>
      <c r="G1093" s="62" t="s">
        <v>1587</v>
      </c>
      <c r="H1093" s="62" t="s">
        <v>1597</v>
      </c>
    </row>
    <row r="1094" spans="1:8" x14ac:dyDescent="0.2">
      <c r="A1094" s="72" t="s">
        <v>1709</v>
      </c>
      <c r="B1094" s="74">
        <v>38426</v>
      </c>
      <c r="C1094" s="71">
        <v>539</v>
      </c>
      <c r="D1094" s="64" t="s">
        <v>806</v>
      </c>
      <c r="E1094" s="72">
        <v>5342</v>
      </c>
      <c r="F1094" s="62" t="s">
        <v>1594</v>
      </c>
      <c r="G1094" s="62" t="s">
        <v>1587</v>
      </c>
      <c r="H1094" s="62" t="s">
        <v>1538</v>
      </c>
    </row>
    <row r="1095" spans="1:8" x14ac:dyDescent="0.2">
      <c r="A1095" s="72" t="s">
        <v>1710</v>
      </c>
      <c r="B1095" s="74">
        <v>38426</v>
      </c>
      <c r="C1095" s="71">
        <v>157</v>
      </c>
      <c r="D1095" s="64" t="s">
        <v>806</v>
      </c>
      <c r="E1095" s="72">
        <v>9960</v>
      </c>
      <c r="F1095" s="62" t="s">
        <v>1594</v>
      </c>
      <c r="G1095" s="62" t="s">
        <v>1587</v>
      </c>
      <c r="H1095" s="62" t="s">
        <v>1597</v>
      </c>
    </row>
    <row r="1096" spans="1:8" x14ac:dyDescent="0.2">
      <c r="A1096" s="72" t="s">
        <v>1711</v>
      </c>
      <c r="B1096" s="74">
        <v>38427</v>
      </c>
      <c r="C1096" s="71">
        <v>3</v>
      </c>
      <c r="D1096" s="64" t="s">
        <v>806</v>
      </c>
      <c r="E1096" s="72">
        <v>6119</v>
      </c>
      <c r="F1096" s="62" t="s">
        <v>1790</v>
      </c>
      <c r="G1096" s="62" t="s">
        <v>1587</v>
      </c>
      <c r="H1096" s="62" t="s">
        <v>1542</v>
      </c>
    </row>
    <row r="1097" spans="1:8" x14ac:dyDescent="0.2">
      <c r="A1097" s="72" t="s">
        <v>1712</v>
      </c>
      <c r="B1097" s="74">
        <v>38427</v>
      </c>
      <c r="C1097" s="71">
        <v>601</v>
      </c>
      <c r="D1097" s="64" t="s">
        <v>806</v>
      </c>
      <c r="E1097" s="72">
        <v>5880</v>
      </c>
      <c r="F1097" s="62" t="s">
        <v>1963</v>
      </c>
      <c r="G1097" s="62" t="s">
        <v>1587</v>
      </c>
      <c r="H1097" s="62" t="s">
        <v>1528</v>
      </c>
    </row>
    <row r="1098" spans="1:8" x14ac:dyDescent="0.2">
      <c r="A1098" s="72" t="s">
        <v>1713</v>
      </c>
      <c r="B1098" s="74">
        <v>38427</v>
      </c>
      <c r="C1098" s="71">
        <v>621</v>
      </c>
      <c r="D1098" s="64" t="s">
        <v>806</v>
      </c>
      <c r="E1098" s="72">
        <v>9972</v>
      </c>
      <c r="F1098" s="62" t="s">
        <v>1963</v>
      </c>
      <c r="G1098" s="62" t="s">
        <v>1587</v>
      </c>
      <c r="H1098" s="62" t="s">
        <v>1528</v>
      </c>
    </row>
    <row r="1099" spans="1:8" x14ac:dyDescent="0.2">
      <c r="A1099" s="72" t="s">
        <v>1715</v>
      </c>
      <c r="B1099" s="74">
        <v>38429</v>
      </c>
      <c r="C1099" s="71">
        <v>603</v>
      </c>
      <c r="D1099" s="64" t="s">
        <v>806</v>
      </c>
      <c r="E1099" s="72">
        <v>22087</v>
      </c>
      <c r="F1099" s="62" t="s">
        <v>1963</v>
      </c>
      <c r="G1099" s="62" t="s">
        <v>1587</v>
      </c>
      <c r="H1099" s="62" t="s">
        <v>1538</v>
      </c>
    </row>
    <row r="1100" spans="1:8" x14ac:dyDescent="0.2">
      <c r="A1100" s="72" t="s">
        <v>1717</v>
      </c>
      <c r="B1100" s="74">
        <v>38429</v>
      </c>
      <c r="C1100" s="71">
        <v>720</v>
      </c>
      <c r="D1100" s="64" t="s">
        <v>806</v>
      </c>
      <c r="E1100" s="72">
        <v>5812</v>
      </c>
      <c r="F1100" s="62" t="s">
        <v>1610</v>
      </c>
      <c r="G1100" s="62" t="s">
        <v>1587</v>
      </c>
      <c r="H1100" s="62" t="s">
        <v>1597</v>
      </c>
    </row>
    <row r="1101" spans="1:8" x14ac:dyDescent="0.2">
      <c r="A1101" s="72" t="s">
        <v>1719</v>
      </c>
      <c r="B1101" s="74">
        <v>38429</v>
      </c>
      <c r="C1101" s="71">
        <v>689</v>
      </c>
      <c r="D1101" s="64" t="s">
        <v>806</v>
      </c>
      <c r="E1101" s="72">
        <v>173.8</v>
      </c>
      <c r="F1101" s="62" t="s">
        <v>1594</v>
      </c>
      <c r="G1101" s="62" t="s">
        <v>1587</v>
      </c>
      <c r="H1101" s="62" t="s">
        <v>1536</v>
      </c>
    </row>
    <row r="1102" spans="1:8" x14ac:dyDescent="0.2">
      <c r="A1102" s="72" t="s">
        <v>1720</v>
      </c>
      <c r="B1102" s="74">
        <v>38432</v>
      </c>
      <c r="C1102" s="71">
        <v>546</v>
      </c>
      <c r="D1102" s="64" t="s">
        <v>806</v>
      </c>
      <c r="E1102" s="72">
        <v>7450</v>
      </c>
      <c r="F1102" s="62" t="s">
        <v>1610</v>
      </c>
      <c r="G1102" s="62" t="s">
        <v>1587</v>
      </c>
      <c r="H1102" s="62" t="s">
        <v>1538</v>
      </c>
    </row>
    <row r="1103" spans="1:8" x14ac:dyDescent="0.2">
      <c r="A1103" s="72" t="s">
        <v>1722</v>
      </c>
      <c r="B1103" s="74">
        <v>38433</v>
      </c>
      <c r="C1103" s="71">
        <v>700</v>
      </c>
      <c r="D1103" s="64" t="s">
        <v>806</v>
      </c>
      <c r="E1103" s="72">
        <v>7850</v>
      </c>
      <c r="F1103" s="62" t="s">
        <v>2280</v>
      </c>
      <c r="G1103" s="62" t="s">
        <v>1587</v>
      </c>
      <c r="H1103" s="62" t="s">
        <v>1551</v>
      </c>
    </row>
    <row r="1104" spans="1:8" x14ac:dyDescent="0.2">
      <c r="A1104" s="72" t="s">
        <v>1723</v>
      </c>
      <c r="B1104" s="74">
        <v>38433</v>
      </c>
      <c r="C1104" s="71">
        <v>715</v>
      </c>
      <c r="D1104" s="64" t="s">
        <v>806</v>
      </c>
      <c r="E1104" s="72">
        <v>6260</v>
      </c>
      <c r="F1104" s="62" t="s">
        <v>1963</v>
      </c>
      <c r="G1104" s="62" t="s">
        <v>1587</v>
      </c>
      <c r="H1104" s="62" t="s">
        <v>1536</v>
      </c>
    </row>
    <row r="1105" spans="1:8" x14ac:dyDescent="0.2">
      <c r="A1105" s="72" t="s">
        <v>1724</v>
      </c>
      <c r="B1105" s="74">
        <v>38433</v>
      </c>
      <c r="C1105" s="71">
        <v>721</v>
      </c>
      <c r="D1105" s="64" t="s">
        <v>806</v>
      </c>
      <c r="E1105" s="72">
        <v>1369.35</v>
      </c>
      <c r="F1105" s="62" t="s">
        <v>1591</v>
      </c>
      <c r="G1105" s="62" t="s">
        <v>1587</v>
      </c>
      <c r="H1105" s="62" t="s">
        <v>1529</v>
      </c>
    </row>
    <row r="1106" spans="1:8" x14ac:dyDescent="0.2">
      <c r="A1106" s="72" t="s">
        <v>1725</v>
      </c>
      <c r="B1106" s="74">
        <v>38433</v>
      </c>
      <c r="C1106" s="71">
        <v>721</v>
      </c>
      <c r="D1106" s="64" t="s">
        <v>806</v>
      </c>
      <c r="E1106" s="72">
        <v>8150</v>
      </c>
      <c r="F1106" s="62" t="s">
        <v>1591</v>
      </c>
      <c r="G1106" s="62" t="s">
        <v>1587</v>
      </c>
      <c r="H1106" s="62" t="s">
        <v>1529</v>
      </c>
    </row>
    <row r="1107" spans="1:8" x14ac:dyDescent="0.2">
      <c r="A1107" s="72" t="s">
        <v>1727</v>
      </c>
      <c r="B1107" s="74">
        <v>38433</v>
      </c>
      <c r="C1107" s="71">
        <v>57</v>
      </c>
      <c r="D1107" s="64" t="s">
        <v>806</v>
      </c>
      <c r="E1107" s="72">
        <v>8550</v>
      </c>
      <c r="F1107" s="62" t="s">
        <v>1594</v>
      </c>
      <c r="G1107" s="62" t="s">
        <v>1587</v>
      </c>
      <c r="H1107" s="62" t="s">
        <v>1567</v>
      </c>
    </row>
    <row r="1108" spans="1:8" x14ac:dyDescent="0.2">
      <c r="A1108" s="72" t="s">
        <v>1728</v>
      </c>
      <c r="B1108" s="74">
        <v>38434</v>
      </c>
      <c r="C1108" s="71">
        <v>636</v>
      </c>
      <c r="D1108" s="64" t="s">
        <v>806</v>
      </c>
      <c r="E1108" s="27">
        <v>8300</v>
      </c>
      <c r="F1108" s="62" t="s">
        <v>1610</v>
      </c>
      <c r="G1108" s="62" t="s">
        <v>1587</v>
      </c>
      <c r="H1108" s="62" t="s">
        <v>1538</v>
      </c>
    </row>
    <row r="1109" spans="1:8" x14ac:dyDescent="0.2">
      <c r="A1109" s="72" t="s">
        <v>1729</v>
      </c>
      <c r="B1109" s="74">
        <v>38434</v>
      </c>
      <c r="C1109" s="71">
        <v>4</v>
      </c>
      <c r="D1109" s="64" t="s">
        <v>2302</v>
      </c>
      <c r="E1109" s="72">
        <v>27735</v>
      </c>
      <c r="F1109" s="62" t="s">
        <v>1591</v>
      </c>
      <c r="G1109" s="62" t="s">
        <v>1587</v>
      </c>
      <c r="H1109" s="62" t="s">
        <v>1538</v>
      </c>
    </row>
    <row r="1110" spans="1:8" x14ac:dyDescent="0.2">
      <c r="A1110" s="72" t="s">
        <v>1731</v>
      </c>
      <c r="B1110" s="74">
        <v>38434</v>
      </c>
      <c r="C1110" s="71">
        <v>43</v>
      </c>
      <c r="D1110" s="64" t="s">
        <v>2302</v>
      </c>
      <c r="E1110" s="72">
        <v>30000</v>
      </c>
      <c r="F1110" s="62" t="s">
        <v>1591</v>
      </c>
      <c r="G1110" s="62" t="s">
        <v>1587</v>
      </c>
      <c r="H1110" s="62" t="s">
        <v>1597</v>
      </c>
    </row>
    <row r="1111" spans="1:8" x14ac:dyDescent="0.2">
      <c r="A1111" s="72" t="s">
        <v>1732</v>
      </c>
      <c r="B1111" s="74">
        <v>38441</v>
      </c>
      <c r="C1111" s="71">
        <v>56</v>
      </c>
      <c r="D1111" s="64" t="s">
        <v>2302</v>
      </c>
      <c r="E1111" s="72">
        <v>30000</v>
      </c>
      <c r="F1111" s="62" t="s">
        <v>1594</v>
      </c>
      <c r="G1111" s="62" t="s">
        <v>1587</v>
      </c>
      <c r="H1111" s="62" t="s">
        <v>1541</v>
      </c>
    </row>
    <row r="1112" spans="1:8" x14ac:dyDescent="0.2">
      <c r="A1112" s="72" t="s">
        <v>1733</v>
      </c>
      <c r="B1112" s="74">
        <v>38442</v>
      </c>
      <c r="C1112" s="71">
        <v>384</v>
      </c>
      <c r="D1112" s="64" t="s">
        <v>2302</v>
      </c>
      <c r="E1112" s="72">
        <v>30000</v>
      </c>
      <c r="F1112" s="62" t="s">
        <v>1594</v>
      </c>
      <c r="G1112" s="62" t="s">
        <v>1587</v>
      </c>
      <c r="H1112" s="62" t="s">
        <v>1597</v>
      </c>
    </row>
    <row r="1113" spans="1:8" x14ac:dyDescent="0.2">
      <c r="A1113" s="72" t="s">
        <v>1734</v>
      </c>
      <c r="B1113" s="74">
        <v>38442</v>
      </c>
      <c r="C1113" s="71">
        <v>261</v>
      </c>
      <c r="D1113" s="64" t="s">
        <v>2302</v>
      </c>
      <c r="E1113" s="72">
        <v>325.60000000000002</v>
      </c>
      <c r="F1113" s="62" t="s">
        <v>1594</v>
      </c>
      <c r="G1113" s="62" t="s">
        <v>1587</v>
      </c>
      <c r="H1113" s="62" t="s">
        <v>1528</v>
      </c>
    </row>
    <row r="1114" spans="1:8" x14ac:dyDescent="0.2">
      <c r="A1114" s="72" t="s">
        <v>1735</v>
      </c>
      <c r="B1114" s="74">
        <v>38442</v>
      </c>
      <c r="C1114" s="71">
        <v>707</v>
      </c>
      <c r="D1114" s="64" t="s">
        <v>2302</v>
      </c>
      <c r="E1114" s="72">
        <v>425</v>
      </c>
      <c r="F1114" s="62" t="s">
        <v>1594</v>
      </c>
      <c r="G1114" s="62" t="s">
        <v>1587</v>
      </c>
      <c r="H1114" s="62" t="s">
        <v>1528</v>
      </c>
    </row>
    <row r="1115" spans="1:8" x14ac:dyDescent="0.2">
      <c r="A1115" s="72" t="s">
        <v>1737</v>
      </c>
      <c r="B1115" s="74">
        <v>38442</v>
      </c>
      <c r="C1115" s="71">
        <v>586</v>
      </c>
      <c r="D1115" s="64" t="s">
        <v>2302</v>
      </c>
      <c r="E1115" s="72">
        <v>11875</v>
      </c>
      <c r="F1115" s="62" t="s">
        <v>1594</v>
      </c>
      <c r="G1115" s="62" t="s">
        <v>1587</v>
      </c>
      <c r="H1115" s="62" t="s">
        <v>1528</v>
      </c>
    </row>
    <row r="1116" spans="1:8" x14ac:dyDescent="0.2">
      <c r="A1116" s="72" t="s">
        <v>1739</v>
      </c>
      <c r="B1116" s="74">
        <v>38442</v>
      </c>
      <c r="C1116" s="71">
        <v>731</v>
      </c>
      <c r="D1116" s="64" t="s">
        <v>2302</v>
      </c>
      <c r="E1116" s="72">
        <v>4326</v>
      </c>
      <c r="F1116" s="62" t="s">
        <v>1594</v>
      </c>
      <c r="G1116" s="62" t="s">
        <v>1587</v>
      </c>
      <c r="H1116" s="62" t="s">
        <v>1528</v>
      </c>
    </row>
    <row r="1117" spans="1:8" x14ac:dyDescent="0.2">
      <c r="A1117" s="72" t="s">
        <v>1741</v>
      </c>
      <c r="B1117" s="74">
        <v>38442</v>
      </c>
      <c r="C1117" s="71">
        <v>78</v>
      </c>
      <c r="D1117" s="64" t="s">
        <v>2303</v>
      </c>
      <c r="E1117" s="72">
        <v>1100</v>
      </c>
      <c r="F1117" s="62" t="s">
        <v>1594</v>
      </c>
      <c r="G1117" s="62" t="s">
        <v>1587</v>
      </c>
      <c r="H1117" s="62" t="s">
        <v>1597</v>
      </c>
    </row>
    <row r="1118" spans="1:8" x14ac:dyDescent="0.2">
      <c r="A1118" s="72" t="s">
        <v>1743</v>
      </c>
      <c r="B1118" s="74">
        <v>38442</v>
      </c>
      <c r="C1118" s="71">
        <v>157</v>
      </c>
      <c r="D1118" s="64" t="s">
        <v>2304</v>
      </c>
      <c r="E1118" s="72">
        <v>280</v>
      </c>
      <c r="F1118" s="62" t="s">
        <v>1594</v>
      </c>
      <c r="G1118" s="62" t="s">
        <v>1587</v>
      </c>
      <c r="H1118" s="62" t="s">
        <v>1597</v>
      </c>
    </row>
    <row r="1119" spans="1:8" x14ac:dyDescent="0.2">
      <c r="A1119" s="72" t="s">
        <v>1744</v>
      </c>
      <c r="B1119" s="74">
        <v>38443</v>
      </c>
      <c r="C1119" s="71">
        <v>402</v>
      </c>
      <c r="D1119" s="64" t="s">
        <v>2305</v>
      </c>
      <c r="E1119" s="72">
        <v>10300</v>
      </c>
      <c r="F1119" s="62" t="s">
        <v>1591</v>
      </c>
      <c r="G1119" s="62" t="s">
        <v>1588</v>
      </c>
      <c r="H1119" s="62" t="s">
        <v>1753</v>
      </c>
    </row>
    <row r="1120" spans="1:8" x14ac:dyDescent="0.2">
      <c r="A1120" s="72" t="s">
        <v>1745</v>
      </c>
      <c r="B1120" s="74">
        <v>38443</v>
      </c>
      <c r="C1120" s="71">
        <v>373</v>
      </c>
      <c r="D1120" s="64" t="s">
        <v>424</v>
      </c>
      <c r="E1120" s="72">
        <v>5750</v>
      </c>
      <c r="F1120" s="62" t="s">
        <v>1594</v>
      </c>
      <c r="G1120" s="62" t="s">
        <v>1587</v>
      </c>
      <c r="H1120" s="62" t="s">
        <v>1528</v>
      </c>
    </row>
    <row r="1121" spans="1:8" x14ac:dyDescent="0.2">
      <c r="A1121" s="72" t="s">
        <v>1746</v>
      </c>
      <c r="B1121" s="74">
        <v>38446</v>
      </c>
      <c r="C1121" s="71">
        <v>255</v>
      </c>
      <c r="D1121" s="64" t="s">
        <v>424</v>
      </c>
      <c r="E1121" s="72">
        <v>11815.3</v>
      </c>
      <c r="F1121" s="62" t="s">
        <v>1594</v>
      </c>
      <c r="G1121" s="62" t="s">
        <v>1587</v>
      </c>
      <c r="H1121" s="62" t="s">
        <v>1597</v>
      </c>
    </row>
    <row r="1122" spans="1:8" x14ac:dyDescent="0.2">
      <c r="A1122" s="72" t="s">
        <v>1747</v>
      </c>
      <c r="B1122" s="74">
        <v>38446</v>
      </c>
      <c r="C1122" s="71">
        <v>725</v>
      </c>
      <c r="D1122" s="64" t="s">
        <v>424</v>
      </c>
      <c r="E1122" s="72">
        <v>-5750</v>
      </c>
      <c r="F1122" s="62" t="s">
        <v>1594</v>
      </c>
      <c r="G1122" s="62" t="s">
        <v>1587</v>
      </c>
      <c r="H1122" s="62" t="s">
        <v>1538</v>
      </c>
    </row>
    <row r="1123" spans="1:8" x14ac:dyDescent="0.2">
      <c r="A1123" s="72" t="s">
        <v>1748</v>
      </c>
      <c r="B1123" s="74">
        <v>38446</v>
      </c>
      <c r="C1123" s="71">
        <v>264</v>
      </c>
      <c r="D1123" s="64" t="s">
        <v>424</v>
      </c>
      <c r="E1123" s="72">
        <v>26360</v>
      </c>
      <c r="F1123" s="62" t="s">
        <v>1594</v>
      </c>
      <c r="G1123" s="62" t="s">
        <v>1587</v>
      </c>
      <c r="H1123" s="62" t="s">
        <v>1597</v>
      </c>
    </row>
    <row r="1124" spans="1:8" x14ac:dyDescent="0.2">
      <c r="A1124" s="72" t="s">
        <v>1749</v>
      </c>
      <c r="B1124" s="74">
        <v>38447</v>
      </c>
      <c r="C1124" s="71">
        <v>156</v>
      </c>
      <c r="D1124" s="64" t="s">
        <v>424</v>
      </c>
      <c r="E1124" s="72">
        <v>16552.080000000002</v>
      </c>
      <c r="F1124" s="62" t="s">
        <v>1963</v>
      </c>
      <c r="G1124" s="62" t="s">
        <v>1587</v>
      </c>
      <c r="H1124" s="62" t="s">
        <v>1528</v>
      </c>
    </row>
    <row r="1125" spans="1:8" x14ac:dyDescent="0.2">
      <c r="A1125" s="72" t="s">
        <v>1750</v>
      </c>
      <c r="B1125" s="74">
        <v>38447</v>
      </c>
      <c r="C1125" s="71">
        <v>724</v>
      </c>
      <c r="D1125" s="64" t="s">
        <v>424</v>
      </c>
      <c r="E1125" s="72">
        <v>222.3</v>
      </c>
      <c r="F1125" s="62" t="s">
        <v>1963</v>
      </c>
      <c r="G1125" s="62" t="s">
        <v>1587</v>
      </c>
      <c r="H1125" s="62" t="s">
        <v>1528</v>
      </c>
    </row>
    <row r="1126" spans="1:8" x14ac:dyDescent="0.2">
      <c r="A1126" s="72" t="s">
        <v>1751</v>
      </c>
      <c r="B1126" s="74">
        <v>38447</v>
      </c>
      <c r="C1126" s="71">
        <v>453</v>
      </c>
      <c r="D1126" s="64" t="s">
        <v>424</v>
      </c>
      <c r="E1126" s="72">
        <v>104.6</v>
      </c>
      <c r="F1126" s="62" t="s">
        <v>1594</v>
      </c>
      <c r="G1126" s="62" t="s">
        <v>1587</v>
      </c>
      <c r="H1126" s="62" t="s">
        <v>1538</v>
      </c>
    </row>
    <row r="1127" spans="1:8" x14ac:dyDescent="0.2">
      <c r="A1127" s="72" t="s">
        <v>1752</v>
      </c>
      <c r="B1127" s="74">
        <v>38448</v>
      </c>
      <c r="C1127" s="71">
        <v>726</v>
      </c>
      <c r="D1127" s="64" t="s">
        <v>424</v>
      </c>
      <c r="E1127" s="72">
        <v>30408</v>
      </c>
      <c r="F1127" s="62" t="s">
        <v>1610</v>
      </c>
      <c r="G1127" s="62" t="s">
        <v>1587</v>
      </c>
      <c r="H1127" s="62" t="s">
        <v>1557</v>
      </c>
    </row>
    <row r="1128" spans="1:8" x14ac:dyDescent="0.2">
      <c r="A1128" s="72" t="s">
        <v>1754</v>
      </c>
      <c r="B1128" s="74">
        <v>38448</v>
      </c>
      <c r="C1128" s="71">
        <v>11</v>
      </c>
      <c r="D1128" s="64" t="s">
        <v>424</v>
      </c>
      <c r="E1128" s="27">
        <v>24602</v>
      </c>
      <c r="F1128" s="62" t="s">
        <v>1594</v>
      </c>
      <c r="G1128" s="62" t="s">
        <v>1587</v>
      </c>
      <c r="H1128" s="62" t="s">
        <v>1538</v>
      </c>
    </row>
    <row r="1129" spans="1:8" x14ac:dyDescent="0.2">
      <c r="A1129" s="72" t="s">
        <v>1755</v>
      </c>
      <c r="B1129" s="74">
        <v>38448</v>
      </c>
      <c r="C1129" s="71">
        <v>141</v>
      </c>
      <c r="D1129" s="64" t="s">
        <v>424</v>
      </c>
      <c r="E1129" s="27">
        <v>300</v>
      </c>
      <c r="F1129" s="62" t="s">
        <v>1594</v>
      </c>
      <c r="G1129" s="62" t="s">
        <v>1587</v>
      </c>
      <c r="H1129" s="62" t="s">
        <v>1597</v>
      </c>
    </row>
    <row r="1130" spans="1:8" x14ac:dyDescent="0.2">
      <c r="A1130" s="72" t="s">
        <v>1756</v>
      </c>
      <c r="B1130" s="74">
        <v>38448</v>
      </c>
      <c r="C1130" s="71">
        <v>270</v>
      </c>
      <c r="D1130" s="64" t="s">
        <v>566</v>
      </c>
      <c r="E1130" s="72">
        <v>7365.95</v>
      </c>
      <c r="F1130" s="62" t="s">
        <v>1594</v>
      </c>
      <c r="G1130" s="62" t="s">
        <v>1587</v>
      </c>
      <c r="H1130" s="62" t="s">
        <v>1597</v>
      </c>
    </row>
    <row r="1131" spans="1:8" x14ac:dyDescent="0.2">
      <c r="A1131" s="72" t="s">
        <v>1757</v>
      </c>
      <c r="B1131" s="74">
        <v>38449</v>
      </c>
      <c r="C1131" s="71">
        <v>727</v>
      </c>
      <c r="D1131" s="64" t="s">
        <v>566</v>
      </c>
      <c r="E1131" s="72">
        <v>1895</v>
      </c>
      <c r="F1131" s="62" t="s">
        <v>1591</v>
      </c>
      <c r="G1131" s="62" t="s">
        <v>1587</v>
      </c>
      <c r="H1131" s="62" t="s">
        <v>1597</v>
      </c>
    </row>
    <row r="1132" spans="1:8" x14ac:dyDescent="0.2">
      <c r="A1132" s="72" t="s">
        <v>1758</v>
      </c>
      <c r="B1132" s="74">
        <v>38449</v>
      </c>
      <c r="C1132" s="71">
        <v>727</v>
      </c>
      <c r="D1132" s="64" t="s">
        <v>566</v>
      </c>
      <c r="E1132" s="72">
        <v>410.8</v>
      </c>
      <c r="F1132" s="62" t="s">
        <v>1591</v>
      </c>
      <c r="G1132" s="62" t="s">
        <v>1587</v>
      </c>
      <c r="H1132" s="62" t="s">
        <v>1597</v>
      </c>
    </row>
    <row r="1133" spans="1:8" x14ac:dyDescent="0.2">
      <c r="A1133" s="72" t="s">
        <v>1759</v>
      </c>
      <c r="B1133" s="74">
        <v>38450</v>
      </c>
      <c r="C1133" s="71">
        <v>30</v>
      </c>
      <c r="D1133" s="64" t="s">
        <v>566</v>
      </c>
      <c r="E1133" s="72">
        <v>9448.4</v>
      </c>
      <c r="F1133" s="62" t="s">
        <v>1610</v>
      </c>
      <c r="G1133" s="62" t="s">
        <v>1587</v>
      </c>
      <c r="H1133" s="62" t="s">
        <v>1557</v>
      </c>
    </row>
    <row r="1134" spans="1:8" x14ac:dyDescent="0.2">
      <c r="A1134" s="72" t="s">
        <v>1760</v>
      </c>
      <c r="B1134" s="74">
        <v>38450</v>
      </c>
      <c r="C1134" s="71">
        <v>212</v>
      </c>
      <c r="D1134" s="64" t="s">
        <v>566</v>
      </c>
      <c r="E1134" s="72">
        <v>1374</v>
      </c>
      <c r="F1134" s="62" t="s">
        <v>1591</v>
      </c>
      <c r="G1134" s="62" t="s">
        <v>1587</v>
      </c>
      <c r="H1134" s="62" t="s">
        <v>1597</v>
      </c>
    </row>
    <row r="1135" spans="1:8" x14ac:dyDescent="0.2">
      <c r="A1135" s="72" t="s">
        <v>1761</v>
      </c>
      <c r="B1135" s="74">
        <v>38453</v>
      </c>
      <c r="C1135" s="71">
        <v>172</v>
      </c>
      <c r="D1135" s="64" t="s">
        <v>566</v>
      </c>
      <c r="E1135" s="72">
        <v>4517</v>
      </c>
      <c r="F1135" s="62" t="s">
        <v>1610</v>
      </c>
      <c r="G1135" s="62" t="s">
        <v>1587</v>
      </c>
      <c r="H1135" s="62" t="s">
        <v>1538</v>
      </c>
    </row>
    <row r="1136" spans="1:8" x14ac:dyDescent="0.2">
      <c r="A1136" s="72" t="s">
        <v>1762</v>
      </c>
      <c r="B1136" s="74">
        <v>38453</v>
      </c>
      <c r="C1136" s="71">
        <v>516</v>
      </c>
      <c r="D1136" s="64" t="s">
        <v>566</v>
      </c>
      <c r="E1136" s="72">
        <v>30135</v>
      </c>
      <c r="F1136" s="62" t="s">
        <v>1594</v>
      </c>
      <c r="G1136" s="62" t="s">
        <v>1587</v>
      </c>
      <c r="H1136" s="62" t="s">
        <v>1538</v>
      </c>
    </row>
    <row r="1137" spans="1:8" x14ac:dyDescent="0.2">
      <c r="A1137" s="72" t="s">
        <v>1763</v>
      </c>
      <c r="B1137" s="74">
        <v>38454</v>
      </c>
      <c r="C1137" s="71">
        <v>728</v>
      </c>
      <c r="D1137" s="64" t="s">
        <v>566</v>
      </c>
      <c r="E1137" s="72">
        <v>560.79999999999995</v>
      </c>
      <c r="F1137" s="62" t="s">
        <v>1963</v>
      </c>
      <c r="G1137" s="62" t="s">
        <v>1587</v>
      </c>
      <c r="H1137" s="62" t="s">
        <v>1552</v>
      </c>
    </row>
    <row r="1138" spans="1:8" x14ac:dyDescent="0.2">
      <c r="A1138" s="72" t="s">
        <v>1764</v>
      </c>
      <c r="B1138" s="74">
        <v>38454</v>
      </c>
      <c r="C1138" s="71">
        <v>729</v>
      </c>
      <c r="D1138" s="64" t="s">
        <v>566</v>
      </c>
      <c r="E1138" s="72">
        <v>560.79999999999995</v>
      </c>
      <c r="F1138" s="62" t="s">
        <v>1963</v>
      </c>
      <c r="G1138" s="62" t="s">
        <v>1587</v>
      </c>
      <c r="H1138" s="62" t="s">
        <v>1528</v>
      </c>
    </row>
    <row r="1139" spans="1:8" x14ac:dyDescent="0.2">
      <c r="A1139" s="72" t="s">
        <v>1765</v>
      </c>
      <c r="B1139" s="74">
        <v>38455</v>
      </c>
      <c r="C1139" s="71">
        <v>730</v>
      </c>
      <c r="D1139" s="64" t="s">
        <v>566</v>
      </c>
      <c r="E1139" s="72">
        <v>480</v>
      </c>
      <c r="F1139" s="62" t="s">
        <v>1610</v>
      </c>
      <c r="G1139" s="62" t="s">
        <v>1587</v>
      </c>
      <c r="H1139" s="62" t="s">
        <v>1597</v>
      </c>
    </row>
    <row r="1140" spans="1:8" x14ac:dyDescent="0.2">
      <c r="A1140" s="72" t="s">
        <v>1766</v>
      </c>
      <c r="B1140" s="74">
        <v>38456</v>
      </c>
      <c r="C1140" s="71">
        <v>452</v>
      </c>
      <c r="D1140" s="64" t="s">
        <v>566</v>
      </c>
      <c r="E1140" s="72">
        <v>480</v>
      </c>
      <c r="F1140" s="62" t="s">
        <v>1594</v>
      </c>
      <c r="G1140" s="62" t="s">
        <v>1587</v>
      </c>
      <c r="H1140" s="62" t="s">
        <v>1597</v>
      </c>
    </row>
    <row r="1141" spans="1:8" x14ac:dyDescent="0.2">
      <c r="A1141" s="72" t="s">
        <v>1767</v>
      </c>
      <c r="B1141" s="74">
        <v>38457</v>
      </c>
      <c r="C1141" s="71">
        <v>656</v>
      </c>
      <c r="D1141" s="64" t="s">
        <v>566</v>
      </c>
      <c r="E1141" s="72">
        <v>485</v>
      </c>
      <c r="F1141" s="62" t="s">
        <v>1594</v>
      </c>
      <c r="G1141" s="62" t="s">
        <v>1587</v>
      </c>
      <c r="H1141" s="62" t="s">
        <v>1573</v>
      </c>
    </row>
    <row r="1142" spans="1:8" x14ac:dyDescent="0.2">
      <c r="A1142" s="72" t="s">
        <v>1768</v>
      </c>
      <c r="B1142" s="74">
        <v>38460</v>
      </c>
      <c r="C1142" s="71">
        <v>540</v>
      </c>
      <c r="D1142" s="64" t="s">
        <v>566</v>
      </c>
      <c r="E1142" s="72">
        <v>8369.76</v>
      </c>
      <c r="F1142" s="62" t="s">
        <v>1963</v>
      </c>
      <c r="G1142" s="62" t="s">
        <v>1587</v>
      </c>
      <c r="H1142" s="62" t="s">
        <v>1528</v>
      </c>
    </row>
    <row r="1143" spans="1:8" x14ac:dyDescent="0.2">
      <c r="A1143" s="72" t="s">
        <v>1769</v>
      </c>
      <c r="B1143" s="74">
        <v>38460</v>
      </c>
      <c r="C1143" s="71">
        <v>701</v>
      </c>
      <c r="D1143" s="64" t="s">
        <v>566</v>
      </c>
      <c r="E1143" s="72">
        <v>421.89</v>
      </c>
      <c r="F1143" s="62" t="s">
        <v>1963</v>
      </c>
      <c r="G1143" s="62" t="s">
        <v>1587</v>
      </c>
      <c r="H1143" s="62" t="s">
        <v>1528</v>
      </c>
    </row>
    <row r="1144" spans="1:8" x14ac:dyDescent="0.2">
      <c r="A1144" s="72" t="s">
        <v>1770</v>
      </c>
      <c r="B1144" s="74">
        <v>38460</v>
      </c>
      <c r="C1144" s="71">
        <v>163</v>
      </c>
      <c r="D1144" s="64" t="s">
        <v>566</v>
      </c>
      <c r="E1144" s="72">
        <v>585</v>
      </c>
      <c r="F1144" s="62" t="s">
        <v>1599</v>
      </c>
      <c r="G1144" s="62" t="s">
        <v>1587</v>
      </c>
      <c r="H1144" s="62" t="s">
        <v>1528</v>
      </c>
    </row>
    <row r="1145" spans="1:8" x14ac:dyDescent="0.2">
      <c r="A1145" s="72" t="s">
        <v>1771</v>
      </c>
      <c r="B1145" s="74">
        <v>38460</v>
      </c>
      <c r="C1145" s="71">
        <v>674</v>
      </c>
      <c r="D1145" s="64" t="s">
        <v>566</v>
      </c>
      <c r="E1145" s="72">
        <v>2450.35</v>
      </c>
      <c r="F1145" s="62" t="s">
        <v>1610</v>
      </c>
      <c r="G1145" s="62" t="s">
        <v>1587</v>
      </c>
      <c r="H1145" s="62" t="s">
        <v>1597</v>
      </c>
    </row>
    <row r="1146" spans="1:8" x14ac:dyDescent="0.2">
      <c r="A1146" s="72" t="s">
        <v>1773</v>
      </c>
      <c r="B1146" s="74">
        <v>38460</v>
      </c>
      <c r="C1146" s="71">
        <v>659</v>
      </c>
      <c r="D1146" s="64" t="s">
        <v>566</v>
      </c>
      <c r="E1146" s="72">
        <v>407.5</v>
      </c>
      <c r="F1146" s="62" t="s">
        <v>1594</v>
      </c>
      <c r="G1146" s="62" t="s">
        <v>1587</v>
      </c>
      <c r="H1146" s="62" t="s">
        <v>1579</v>
      </c>
    </row>
    <row r="1147" spans="1:8" x14ac:dyDescent="0.2">
      <c r="A1147" s="72" t="s">
        <v>1775</v>
      </c>
      <c r="B1147" s="74">
        <v>38460</v>
      </c>
      <c r="C1147" s="71">
        <v>346</v>
      </c>
      <c r="D1147" s="64" t="s">
        <v>566</v>
      </c>
      <c r="E1147" s="72">
        <v>29000</v>
      </c>
      <c r="F1147" s="62" t="s">
        <v>1610</v>
      </c>
      <c r="G1147" s="62" t="s">
        <v>1587</v>
      </c>
      <c r="H1147" s="62" t="s">
        <v>1597</v>
      </c>
    </row>
    <row r="1148" spans="1:8" x14ac:dyDescent="0.2">
      <c r="A1148" s="72" t="s">
        <v>1776</v>
      </c>
      <c r="B1148" s="74">
        <v>38462</v>
      </c>
      <c r="C1148" s="71">
        <v>565</v>
      </c>
      <c r="D1148" s="64" t="s">
        <v>566</v>
      </c>
      <c r="E1148" s="72">
        <v>2653.17</v>
      </c>
      <c r="F1148" s="62" t="s">
        <v>1610</v>
      </c>
      <c r="G1148" s="62" t="s">
        <v>1587</v>
      </c>
      <c r="H1148" s="62" t="s">
        <v>1544</v>
      </c>
    </row>
    <row r="1149" spans="1:8" x14ac:dyDescent="0.2">
      <c r="A1149" s="72" t="s">
        <v>1777</v>
      </c>
      <c r="B1149" s="74">
        <v>38463</v>
      </c>
      <c r="C1149" s="71">
        <v>12</v>
      </c>
      <c r="D1149" s="64" t="s">
        <v>566</v>
      </c>
      <c r="E1149" s="72">
        <v>530.04999999999995</v>
      </c>
      <c r="F1149" s="62" t="s">
        <v>1790</v>
      </c>
      <c r="G1149" s="62" t="s">
        <v>1587</v>
      </c>
      <c r="H1149" s="62" t="s">
        <v>1554</v>
      </c>
    </row>
    <row r="1150" spans="1:8" x14ac:dyDescent="0.2">
      <c r="A1150" s="72" t="s">
        <v>1778</v>
      </c>
      <c r="B1150" s="74">
        <v>38463</v>
      </c>
      <c r="C1150" s="71">
        <v>12</v>
      </c>
      <c r="D1150" s="64" t="s">
        <v>566</v>
      </c>
      <c r="E1150" s="72">
        <v>1114.47</v>
      </c>
      <c r="F1150" s="62" t="s">
        <v>1790</v>
      </c>
      <c r="G1150" s="62" t="s">
        <v>1587</v>
      </c>
      <c r="H1150" s="62" t="s">
        <v>1554</v>
      </c>
    </row>
    <row r="1151" spans="1:8" x14ac:dyDescent="0.2">
      <c r="A1151" s="72" t="s">
        <v>1779</v>
      </c>
      <c r="B1151" s="74">
        <v>38463</v>
      </c>
      <c r="C1151" s="71">
        <v>627</v>
      </c>
      <c r="D1151" s="64" t="s">
        <v>566</v>
      </c>
      <c r="E1151" s="72">
        <v>7705</v>
      </c>
      <c r="F1151" s="62" t="s">
        <v>1610</v>
      </c>
      <c r="G1151" s="62" t="s">
        <v>1587</v>
      </c>
      <c r="H1151" s="62" t="s">
        <v>1544</v>
      </c>
    </row>
    <row r="1152" spans="1:8" x14ac:dyDescent="0.2">
      <c r="A1152" s="72" t="s">
        <v>1780</v>
      </c>
      <c r="B1152" s="74">
        <v>38463</v>
      </c>
      <c r="C1152" s="71">
        <v>667</v>
      </c>
      <c r="D1152" s="64" t="s">
        <v>566</v>
      </c>
      <c r="E1152" s="72">
        <v>605</v>
      </c>
      <c r="F1152" s="62" t="s">
        <v>1594</v>
      </c>
      <c r="G1152" s="62" t="s">
        <v>1587</v>
      </c>
      <c r="H1152" s="62" t="s">
        <v>1528</v>
      </c>
    </row>
    <row r="1153" spans="1:8" x14ac:dyDescent="0.2">
      <c r="A1153" s="72" t="s">
        <v>1781</v>
      </c>
      <c r="B1153" s="74">
        <v>38463</v>
      </c>
      <c r="C1153" s="71">
        <v>732</v>
      </c>
      <c r="D1153" s="64" t="s">
        <v>566</v>
      </c>
      <c r="E1153" s="72">
        <v>567</v>
      </c>
      <c r="F1153" s="62" t="s">
        <v>1594</v>
      </c>
      <c r="G1153" s="62" t="s">
        <v>1587</v>
      </c>
      <c r="H1153" s="62" t="s">
        <v>1528</v>
      </c>
    </row>
    <row r="1154" spans="1:8" x14ac:dyDescent="0.2">
      <c r="A1154" s="72" t="s">
        <v>1782</v>
      </c>
      <c r="B1154" s="74">
        <v>38464</v>
      </c>
      <c r="C1154" s="71">
        <v>121</v>
      </c>
      <c r="D1154" s="64" t="s">
        <v>566</v>
      </c>
      <c r="E1154" s="72">
        <v>492</v>
      </c>
      <c r="F1154" s="62" t="s">
        <v>1610</v>
      </c>
      <c r="G1154" s="62" t="s">
        <v>1587</v>
      </c>
      <c r="H1154" s="62" t="s">
        <v>1597</v>
      </c>
    </row>
    <row r="1155" spans="1:8" x14ac:dyDescent="0.2">
      <c r="A1155" s="72" t="s">
        <v>1783</v>
      </c>
      <c r="B1155" s="74">
        <v>38468</v>
      </c>
      <c r="C1155" s="71">
        <v>64</v>
      </c>
      <c r="D1155" s="64" t="s">
        <v>566</v>
      </c>
      <c r="E1155" s="72">
        <v>7528.35</v>
      </c>
      <c r="F1155" s="62" t="s">
        <v>1610</v>
      </c>
      <c r="G1155" s="62" t="s">
        <v>1587</v>
      </c>
      <c r="H1155" s="62" t="s">
        <v>1597</v>
      </c>
    </row>
    <row r="1156" spans="1:8" x14ac:dyDescent="0.2">
      <c r="A1156" s="72" t="s">
        <v>1785</v>
      </c>
      <c r="B1156" s="74">
        <v>38468</v>
      </c>
      <c r="C1156" s="71">
        <v>648</v>
      </c>
      <c r="D1156" s="64" t="s">
        <v>566</v>
      </c>
      <c r="E1156" s="72">
        <v>580</v>
      </c>
      <c r="F1156" s="62" t="s">
        <v>1963</v>
      </c>
      <c r="G1156" s="62" t="s">
        <v>1587</v>
      </c>
      <c r="H1156" s="62" t="s">
        <v>1528</v>
      </c>
    </row>
    <row r="1157" spans="1:8" x14ac:dyDescent="0.2">
      <c r="A1157" s="72" t="s">
        <v>1786</v>
      </c>
      <c r="B1157" s="74">
        <v>38468</v>
      </c>
      <c r="C1157" s="71">
        <v>172</v>
      </c>
      <c r="D1157" s="64" t="s">
        <v>566</v>
      </c>
      <c r="E1157" s="72">
        <v>86.16</v>
      </c>
      <c r="F1157" s="62" t="s">
        <v>1610</v>
      </c>
      <c r="G1157" s="62" t="s">
        <v>1587</v>
      </c>
      <c r="H1157" s="62" t="s">
        <v>1538</v>
      </c>
    </row>
    <row r="1158" spans="1:8" x14ac:dyDescent="0.2">
      <c r="A1158" s="72" t="s">
        <v>1787</v>
      </c>
      <c r="B1158" s="74">
        <v>38468</v>
      </c>
      <c r="C1158" s="71">
        <v>402</v>
      </c>
      <c r="D1158" s="64" t="s">
        <v>566</v>
      </c>
      <c r="E1158" s="72">
        <v>3760.3</v>
      </c>
      <c r="F1158" s="62" t="s">
        <v>1591</v>
      </c>
      <c r="G1158" s="62" t="s">
        <v>1588</v>
      </c>
      <c r="H1158" s="62" t="s">
        <v>1753</v>
      </c>
    </row>
    <row r="1159" spans="1:8" x14ac:dyDescent="0.2">
      <c r="A1159" s="72" t="s">
        <v>1789</v>
      </c>
      <c r="B1159" s="74">
        <v>38469</v>
      </c>
      <c r="C1159" s="71">
        <v>559</v>
      </c>
      <c r="D1159" s="64" t="s">
        <v>566</v>
      </c>
      <c r="E1159" s="72">
        <v>1067</v>
      </c>
      <c r="F1159" s="62" t="s">
        <v>1594</v>
      </c>
      <c r="G1159" s="62" t="s">
        <v>1587</v>
      </c>
      <c r="H1159" s="62" t="s">
        <v>1528</v>
      </c>
    </row>
    <row r="1160" spans="1:8" x14ac:dyDescent="0.2">
      <c r="A1160" s="72" t="s">
        <v>1791</v>
      </c>
      <c r="B1160" s="74">
        <v>38469</v>
      </c>
      <c r="C1160" s="71">
        <v>725</v>
      </c>
      <c r="D1160" s="64" t="s">
        <v>566</v>
      </c>
      <c r="E1160" s="72">
        <v>256.83</v>
      </c>
      <c r="F1160" s="62" t="s">
        <v>1594</v>
      </c>
      <c r="G1160" s="62" t="s">
        <v>1587</v>
      </c>
      <c r="H1160" s="62" t="s">
        <v>1538</v>
      </c>
    </row>
    <row r="1161" spans="1:8" x14ac:dyDescent="0.2">
      <c r="A1161" s="72" t="s">
        <v>1792</v>
      </c>
      <c r="B1161" s="74">
        <v>38469</v>
      </c>
      <c r="C1161" s="71">
        <v>582</v>
      </c>
      <c r="D1161" s="64" t="s">
        <v>566</v>
      </c>
      <c r="E1161" s="72">
        <v>185.87</v>
      </c>
      <c r="F1161" s="62" t="s">
        <v>1594</v>
      </c>
      <c r="G1161" s="62" t="s">
        <v>1587</v>
      </c>
      <c r="H1161" s="62" t="s">
        <v>1567</v>
      </c>
    </row>
    <row r="1162" spans="1:8" x14ac:dyDescent="0.2">
      <c r="A1162" s="72" t="s">
        <v>1798</v>
      </c>
      <c r="B1162" s="74">
        <v>38469</v>
      </c>
      <c r="C1162" s="71">
        <v>11</v>
      </c>
      <c r="D1162" s="64" t="s">
        <v>566</v>
      </c>
      <c r="E1162" s="72">
        <v>171.7</v>
      </c>
      <c r="F1162" s="62" t="s">
        <v>1594</v>
      </c>
      <c r="G1162" s="62" t="s">
        <v>1587</v>
      </c>
      <c r="H1162" s="62" t="s">
        <v>1538</v>
      </c>
    </row>
    <row r="1163" spans="1:8" x14ac:dyDescent="0.2">
      <c r="A1163" s="72" t="s">
        <v>1788</v>
      </c>
      <c r="B1163" s="74">
        <v>38470</v>
      </c>
      <c r="C1163" s="71">
        <v>56</v>
      </c>
      <c r="D1163" s="64" t="s">
        <v>566</v>
      </c>
      <c r="E1163" s="72">
        <v>3144</v>
      </c>
      <c r="F1163" s="62" t="s">
        <v>1594</v>
      </c>
      <c r="G1163" s="62" t="s">
        <v>1587</v>
      </c>
      <c r="H1163" s="62" t="s">
        <v>1541</v>
      </c>
    </row>
    <row r="1164" spans="1:8" x14ac:dyDescent="0.2">
      <c r="A1164" s="72" t="s">
        <v>1793</v>
      </c>
      <c r="B1164" s="74">
        <v>38470</v>
      </c>
      <c r="C1164" s="71">
        <v>735</v>
      </c>
      <c r="D1164" s="64" t="s">
        <v>566</v>
      </c>
      <c r="E1164" s="27">
        <v>8600</v>
      </c>
      <c r="F1164" s="62" t="s">
        <v>1599</v>
      </c>
      <c r="G1164" s="62" t="s">
        <v>1587</v>
      </c>
      <c r="H1164" s="62" t="s">
        <v>1570</v>
      </c>
    </row>
    <row r="1165" spans="1:8" x14ac:dyDescent="0.2">
      <c r="A1165" s="72" t="s">
        <v>1794</v>
      </c>
      <c r="B1165" s="74">
        <v>38470</v>
      </c>
      <c r="C1165" s="71">
        <v>661</v>
      </c>
      <c r="D1165" s="64" t="s">
        <v>566</v>
      </c>
      <c r="E1165" s="27">
        <v>4910.88</v>
      </c>
      <c r="F1165" s="62" t="s">
        <v>1610</v>
      </c>
      <c r="G1165" s="62" t="s">
        <v>1587</v>
      </c>
      <c r="H1165" s="62" t="s">
        <v>1538</v>
      </c>
    </row>
    <row r="1166" spans="1:8" x14ac:dyDescent="0.2">
      <c r="A1166" s="72" t="s">
        <v>1795</v>
      </c>
      <c r="B1166" s="74">
        <v>38470</v>
      </c>
      <c r="C1166" s="71">
        <v>659</v>
      </c>
      <c r="D1166" s="64" t="s">
        <v>566</v>
      </c>
      <c r="E1166" s="27">
        <v>2172.5</v>
      </c>
      <c r="F1166" s="62" t="s">
        <v>1594</v>
      </c>
      <c r="G1166" s="62" t="s">
        <v>1587</v>
      </c>
      <c r="H1166" s="62" t="s">
        <v>1579</v>
      </c>
    </row>
    <row r="1167" spans="1:8" x14ac:dyDescent="0.2">
      <c r="A1167" s="72" t="s">
        <v>1796</v>
      </c>
      <c r="B1167" s="74">
        <v>38471</v>
      </c>
      <c r="C1167" s="71">
        <v>234</v>
      </c>
      <c r="D1167" s="64" t="s">
        <v>566</v>
      </c>
      <c r="E1167" s="27">
        <v>247.6</v>
      </c>
      <c r="F1167" s="62" t="s">
        <v>1591</v>
      </c>
      <c r="G1167" s="62" t="s">
        <v>1587</v>
      </c>
      <c r="H1167" s="62" t="s">
        <v>1597</v>
      </c>
    </row>
    <row r="1168" spans="1:8" x14ac:dyDescent="0.2">
      <c r="A1168" s="72" t="s">
        <v>1797</v>
      </c>
      <c r="B1168" s="74">
        <v>38471</v>
      </c>
      <c r="C1168" s="71">
        <v>734</v>
      </c>
      <c r="D1168" s="64" t="s">
        <v>566</v>
      </c>
      <c r="E1168" s="27">
        <v>509.44</v>
      </c>
      <c r="F1168" s="62" t="s">
        <v>1599</v>
      </c>
      <c r="G1168" s="62" t="s">
        <v>1587</v>
      </c>
      <c r="H1168" s="62" t="s">
        <v>1528</v>
      </c>
    </row>
    <row r="1169" spans="1:8" x14ac:dyDescent="0.2">
      <c r="A1169" s="72" t="s">
        <v>1800</v>
      </c>
      <c r="B1169" s="74">
        <v>38471</v>
      </c>
      <c r="C1169" s="71">
        <v>512</v>
      </c>
      <c r="D1169" s="64" t="s">
        <v>2306</v>
      </c>
      <c r="E1169" s="72">
        <v>12547.92</v>
      </c>
      <c r="F1169" s="62" t="s">
        <v>1610</v>
      </c>
      <c r="G1169" s="62" t="s">
        <v>1587</v>
      </c>
      <c r="H1169" s="62" t="s">
        <v>1538</v>
      </c>
    </row>
    <row r="1170" spans="1:8" x14ac:dyDescent="0.2">
      <c r="A1170" s="72" t="s">
        <v>1801</v>
      </c>
      <c r="B1170" s="74">
        <v>38471</v>
      </c>
      <c r="C1170" s="71">
        <v>432</v>
      </c>
      <c r="D1170" s="64" t="s">
        <v>2306</v>
      </c>
      <c r="E1170" s="72">
        <v>8471.16</v>
      </c>
      <c r="F1170" s="62" t="s">
        <v>1591</v>
      </c>
      <c r="G1170" s="62" t="s">
        <v>1588</v>
      </c>
      <c r="H1170" s="62" t="s">
        <v>2127</v>
      </c>
    </row>
    <row r="1171" spans="1:8" x14ac:dyDescent="0.2">
      <c r="A1171" s="72" t="s">
        <v>1802</v>
      </c>
      <c r="B1171" s="74">
        <v>38474</v>
      </c>
      <c r="C1171" s="71">
        <v>546</v>
      </c>
      <c r="D1171" s="64" t="s">
        <v>2306</v>
      </c>
      <c r="E1171" s="72">
        <v>615</v>
      </c>
      <c r="F1171" s="62" t="s">
        <v>1610</v>
      </c>
      <c r="G1171" s="62" t="s">
        <v>1587</v>
      </c>
      <c r="H1171" s="62" t="s">
        <v>1538</v>
      </c>
    </row>
    <row r="1172" spans="1:8" x14ac:dyDescent="0.2">
      <c r="A1172" s="72" t="s">
        <v>1804</v>
      </c>
      <c r="B1172" s="74">
        <v>38474</v>
      </c>
      <c r="C1172" s="71">
        <v>546</v>
      </c>
      <c r="D1172" s="64" t="s">
        <v>2306</v>
      </c>
      <c r="E1172" s="72">
        <v>2469.6</v>
      </c>
      <c r="F1172" s="62" t="s">
        <v>1610</v>
      </c>
      <c r="G1172" s="62" t="s">
        <v>1587</v>
      </c>
      <c r="H1172" s="62" t="s">
        <v>1538</v>
      </c>
    </row>
    <row r="1173" spans="1:8" x14ac:dyDescent="0.2">
      <c r="A1173" s="72" t="s">
        <v>1806</v>
      </c>
      <c r="B1173" s="74">
        <v>38475</v>
      </c>
      <c r="C1173" s="71">
        <v>523</v>
      </c>
      <c r="D1173" s="64" t="s">
        <v>2306</v>
      </c>
      <c r="E1173" s="72">
        <v>15295</v>
      </c>
      <c r="F1173" s="62" t="s">
        <v>1610</v>
      </c>
      <c r="G1173" s="62" t="s">
        <v>1587</v>
      </c>
      <c r="H1173" s="62" t="s">
        <v>1557</v>
      </c>
    </row>
    <row r="1174" spans="1:8" x14ac:dyDescent="0.2">
      <c r="A1174" s="72" t="s">
        <v>1807</v>
      </c>
      <c r="B1174" s="74">
        <v>38476</v>
      </c>
      <c r="C1174" s="71">
        <v>56</v>
      </c>
      <c r="D1174" s="64" t="s">
        <v>2306</v>
      </c>
      <c r="E1174" s="72">
        <v>1480</v>
      </c>
      <c r="F1174" s="62" t="s">
        <v>1599</v>
      </c>
      <c r="G1174" s="62" t="s">
        <v>1587</v>
      </c>
      <c r="H1174" s="62" t="s">
        <v>1541</v>
      </c>
    </row>
    <row r="1175" spans="1:8" x14ac:dyDescent="0.2">
      <c r="A1175" s="72" t="s">
        <v>1808</v>
      </c>
      <c r="B1175" s="74">
        <v>38476</v>
      </c>
      <c r="C1175" s="71">
        <v>737</v>
      </c>
      <c r="D1175" s="64" t="s">
        <v>2306</v>
      </c>
      <c r="E1175" s="72">
        <v>31400</v>
      </c>
      <c r="F1175" s="62" t="s">
        <v>1591</v>
      </c>
      <c r="G1175" s="62" t="s">
        <v>1587</v>
      </c>
      <c r="H1175" s="62" t="s">
        <v>1541</v>
      </c>
    </row>
    <row r="1176" spans="1:8" x14ac:dyDescent="0.2">
      <c r="A1176" s="72" t="s">
        <v>1809</v>
      </c>
      <c r="B1176" s="74">
        <v>38477</v>
      </c>
      <c r="C1176" s="71">
        <v>618</v>
      </c>
      <c r="D1176" s="64" t="s">
        <v>2306</v>
      </c>
      <c r="E1176" s="72">
        <v>545</v>
      </c>
      <c r="F1176" s="62" t="s">
        <v>1610</v>
      </c>
      <c r="G1176" s="62" t="s">
        <v>1587</v>
      </c>
      <c r="H1176" s="62" t="s">
        <v>1544</v>
      </c>
    </row>
    <row r="1177" spans="1:8" x14ac:dyDescent="0.2">
      <c r="A1177" s="72" t="s">
        <v>1811</v>
      </c>
      <c r="B1177" s="74">
        <v>38477</v>
      </c>
      <c r="C1177" s="71">
        <v>408</v>
      </c>
      <c r="D1177" s="64" t="s">
        <v>2306</v>
      </c>
      <c r="E1177" s="72">
        <v>13040</v>
      </c>
      <c r="F1177" s="62" t="s">
        <v>1594</v>
      </c>
      <c r="G1177" s="62" t="s">
        <v>1587</v>
      </c>
      <c r="H1177" s="62" t="s">
        <v>1528</v>
      </c>
    </row>
    <row r="1178" spans="1:8" x14ac:dyDescent="0.2">
      <c r="A1178" s="72" t="s">
        <v>1812</v>
      </c>
      <c r="B1178" s="74">
        <v>38477</v>
      </c>
      <c r="C1178" s="71">
        <v>548</v>
      </c>
      <c r="D1178" s="64" t="s">
        <v>2306</v>
      </c>
      <c r="E1178" s="72">
        <v>750</v>
      </c>
      <c r="F1178" s="62" t="s">
        <v>1594</v>
      </c>
      <c r="G1178" s="62" t="s">
        <v>1587</v>
      </c>
      <c r="H1178" s="62" t="s">
        <v>1538</v>
      </c>
    </row>
    <row r="1179" spans="1:8" x14ac:dyDescent="0.2">
      <c r="A1179" s="72" t="s">
        <v>1814</v>
      </c>
      <c r="B1179" s="74">
        <v>38477</v>
      </c>
      <c r="C1179" s="71">
        <v>738</v>
      </c>
      <c r="D1179" s="64" t="s">
        <v>2306</v>
      </c>
      <c r="E1179" s="72">
        <v>19940</v>
      </c>
      <c r="F1179" s="62" t="s">
        <v>1594</v>
      </c>
      <c r="G1179" s="62" t="s">
        <v>1587</v>
      </c>
      <c r="H1179" s="62" t="s">
        <v>1597</v>
      </c>
    </row>
    <row r="1180" spans="1:8" x14ac:dyDescent="0.2">
      <c r="A1180" s="72" t="s">
        <v>1815</v>
      </c>
      <c r="B1180" s="74">
        <v>38477</v>
      </c>
      <c r="C1180" s="71">
        <v>739</v>
      </c>
      <c r="D1180" s="64" t="s">
        <v>2306</v>
      </c>
      <c r="E1180" s="72">
        <v>176.2</v>
      </c>
      <c r="F1180" s="62" t="s">
        <v>1594</v>
      </c>
      <c r="G1180" s="62" t="s">
        <v>1587</v>
      </c>
      <c r="H1180" s="62" t="s">
        <v>1597</v>
      </c>
    </row>
    <row r="1181" spans="1:8" x14ac:dyDescent="0.2">
      <c r="A1181" s="72" t="s">
        <v>1817</v>
      </c>
      <c r="B1181" s="74">
        <v>38477</v>
      </c>
      <c r="C1181" s="71">
        <v>740</v>
      </c>
      <c r="D1181" s="64" t="s">
        <v>2306</v>
      </c>
      <c r="E1181" s="72">
        <v>-176.2</v>
      </c>
      <c r="F1181" s="62" t="s">
        <v>1594</v>
      </c>
      <c r="G1181" s="62" t="s">
        <v>1587</v>
      </c>
      <c r="H1181" s="62" t="s">
        <v>1597</v>
      </c>
    </row>
    <row r="1182" spans="1:8" x14ac:dyDescent="0.2">
      <c r="A1182" s="72" t="s">
        <v>1819</v>
      </c>
      <c r="B1182" s="74">
        <v>38477</v>
      </c>
      <c r="C1182" s="71">
        <v>741</v>
      </c>
      <c r="D1182" s="64" t="s">
        <v>2307</v>
      </c>
      <c r="E1182" s="72">
        <v>9500</v>
      </c>
      <c r="F1182" s="62" t="s">
        <v>1594</v>
      </c>
      <c r="G1182" s="62" t="s">
        <v>1587</v>
      </c>
      <c r="H1182" s="62" t="s">
        <v>1597</v>
      </c>
    </row>
    <row r="1183" spans="1:8" x14ac:dyDescent="0.2">
      <c r="A1183" s="72" t="s">
        <v>1820</v>
      </c>
      <c r="B1183" s="74">
        <v>38477</v>
      </c>
      <c r="C1183" s="71">
        <v>741</v>
      </c>
      <c r="D1183" s="64" t="s">
        <v>376</v>
      </c>
      <c r="E1183" s="72">
        <v>14810</v>
      </c>
      <c r="F1183" s="62" t="s">
        <v>1594</v>
      </c>
      <c r="G1183" s="62" t="s">
        <v>1587</v>
      </c>
      <c r="H1183" s="62" t="s">
        <v>1597</v>
      </c>
    </row>
    <row r="1184" spans="1:8" x14ac:dyDescent="0.2">
      <c r="A1184" s="72" t="s">
        <v>1822</v>
      </c>
      <c r="B1184" s="74">
        <v>38478</v>
      </c>
      <c r="C1184" s="71">
        <v>744</v>
      </c>
      <c r="D1184" s="64" t="s">
        <v>376</v>
      </c>
      <c r="E1184" s="27">
        <v>14313</v>
      </c>
      <c r="F1184" s="62" t="s">
        <v>1610</v>
      </c>
      <c r="G1184" s="62" t="s">
        <v>1588</v>
      </c>
      <c r="H1184" s="62" t="s">
        <v>1607</v>
      </c>
    </row>
    <row r="1185" spans="1:8" x14ac:dyDescent="0.2">
      <c r="A1185" s="72" t="s">
        <v>1824</v>
      </c>
      <c r="B1185" s="74">
        <v>38481</v>
      </c>
      <c r="C1185" s="71">
        <v>702</v>
      </c>
      <c r="D1185" s="64" t="s">
        <v>376</v>
      </c>
      <c r="E1185" s="27">
        <v>15880</v>
      </c>
      <c r="F1185" s="62" t="s">
        <v>1594</v>
      </c>
      <c r="G1185" s="62" t="s">
        <v>1587</v>
      </c>
      <c r="H1185" s="62" t="s">
        <v>1597</v>
      </c>
    </row>
    <row r="1186" spans="1:8" x14ac:dyDescent="0.2">
      <c r="A1186" s="72" t="s">
        <v>1826</v>
      </c>
      <c r="B1186" s="74">
        <v>38481</v>
      </c>
      <c r="C1186" s="71">
        <v>240</v>
      </c>
      <c r="D1186" s="64" t="s">
        <v>466</v>
      </c>
      <c r="E1186" s="72">
        <v>17500</v>
      </c>
      <c r="F1186" s="62" t="s">
        <v>1790</v>
      </c>
      <c r="G1186" s="62" t="s">
        <v>1587</v>
      </c>
      <c r="H1186" s="62" t="s">
        <v>1554</v>
      </c>
    </row>
    <row r="1187" spans="1:8" x14ac:dyDescent="0.2">
      <c r="A1187" s="72" t="s">
        <v>1827</v>
      </c>
      <c r="B1187" s="74">
        <v>38481</v>
      </c>
      <c r="C1187" s="71">
        <v>502</v>
      </c>
      <c r="D1187" s="64" t="s">
        <v>466</v>
      </c>
      <c r="E1187" s="72">
        <v>8170</v>
      </c>
      <c r="F1187" s="62" t="s">
        <v>1963</v>
      </c>
      <c r="G1187" s="62" t="s">
        <v>1587</v>
      </c>
      <c r="H1187" s="62" t="s">
        <v>1551</v>
      </c>
    </row>
    <row r="1188" spans="1:8" x14ac:dyDescent="0.2">
      <c r="A1188" s="72" t="s">
        <v>1828</v>
      </c>
      <c r="B1188" s="74">
        <v>38481</v>
      </c>
      <c r="C1188" s="71">
        <v>746</v>
      </c>
      <c r="D1188" s="64" t="s">
        <v>466</v>
      </c>
      <c r="E1188" s="72">
        <v>8170</v>
      </c>
      <c r="F1188" s="62" t="s">
        <v>1594</v>
      </c>
      <c r="G1188" s="62" t="s">
        <v>1587</v>
      </c>
      <c r="H1188" s="62" t="s">
        <v>1577</v>
      </c>
    </row>
    <row r="1189" spans="1:8" x14ac:dyDescent="0.2">
      <c r="A1189" s="72" t="s">
        <v>1830</v>
      </c>
      <c r="B1189" s="74">
        <v>38481</v>
      </c>
      <c r="C1189" s="71">
        <v>736</v>
      </c>
      <c r="D1189" s="64" t="s">
        <v>466</v>
      </c>
      <c r="E1189" s="69">
        <v>10097.32</v>
      </c>
      <c r="F1189" s="62" t="s">
        <v>1594</v>
      </c>
      <c r="G1189" s="62" t="s">
        <v>1587</v>
      </c>
      <c r="H1189" s="62" t="s">
        <v>1576</v>
      </c>
    </row>
    <row r="1190" spans="1:8" x14ac:dyDescent="0.2">
      <c r="A1190" s="72" t="s">
        <v>1831</v>
      </c>
      <c r="B1190" s="74">
        <v>38481</v>
      </c>
      <c r="C1190" s="71">
        <v>745</v>
      </c>
      <c r="D1190" s="64" t="s">
        <v>466</v>
      </c>
      <c r="E1190" s="27">
        <v>12770.6</v>
      </c>
      <c r="F1190" s="62" t="s">
        <v>1594</v>
      </c>
      <c r="G1190" s="62" t="s">
        <v>1587</v>
      </c>
      <c r="H1190" s="62" t="s">
        <v>1548</v>
      </c>
    </row>
    <row r="1191" spans="1:8" x14ac:dyDescent="0.2">
      <c r="A1191" s="72" t="s">
        <v>1832</v>
      </c>
      <c r="B1191" s="74">
        <v>38481</v>
      </c>
      <c r="C1191" s="71">
        <v>743</v>
      </c>
      <c r="D1191" s="64" t="s">
        <v>945</v>
      </c>
      <c r="E1191" s="72">
        <v>2390.5</v>
      </c>
      <c r="F1191" s="62" t="s">
        <v>1963</v>
      </c>
      <c r="G1191" s="62" t="s">
        <v>1587</v>
      </c>
      <c r="H1191" s="62" t="s">
        <v>1560</v>
      </c>
    </row>
    <row r="1192" spans="1:8" x14ac:dyDescent="0.2">
      <c r="A1192" s="72" t="s">
        <v>1833</v>
      </c>
      <c r="B1192" s="74">
        <v>38482</v>
      </c>
      <c r="C1192" s="71">
        <v>432</v>
      </c>
      <c r="D1192" s="64" t="s">
        <v>945</v>
      </c>
      <c r="E1192" s="72">
        <v>2467</v>
      </c>
      <c r="F1192" s="62" t="s">
        <v>1591</v>
      </c>
      <c r="G1192" s="62" t="s">
        <v>1588</v>
      </c>
      <c r="H1192" s="62" t="s">
        <v>2127</v>
      </c>
    </row>
    <row r="1193" spans="1:8" x14ac:dyDescent="0.2">
      <c r="A1193" s="72" t="s">
        <v>1836</v>
      </c>
      <c r="B1193" s="74">
        <v>38483</v>
      </c>
      <c r="C1193" s="71">
        <v>661</v>
      </c>
      <c r="D1193" s="64" t="s">
        <v>945</v>
      </c>
      <c r="E1193" s="72">
        <v>4810.68</v>
      </c>
      <c r="F1193" s="62" t="s">
        <v>1610</v>
      </c>
      <c r="G1193" s="62" t="s">
        <v>1587</v>
      </c>
      <c r="H1193" s="62" t="s">
        <v>1538</v>
      </c>
    </row>
    <row r="1194" spans="1:8" x14ac:dyDescent="0.2">
      <c r="A1194" s="72" t="s">
        <v>1835</v>
      </c>
      <c r="B1194" s="74">
        <v>38484</v>
      </c>
      <c r="C1194" s="71">
        <v>661</v>
      </c>
      <c r="D1194" s="64" t="s">
        <v>945</v>
      </c>
      <c r="E1194" s="27">
        <v>4986.95</v>
      </c>
      <c r="F1194" s="62" t="s">
        <v>1610</v>
      </c>
      <c r="G1194" s="62" t="s">
        <v>1587</v>
      </c>
      <c r="H1194" s="62" t="s">
        <v>1538</v>
      </c>
    </row>
    <row r="1195" spans="1:8" x14ac:dyDescent="0.2">
      <c r="A1195" s="72" t="s">
        <v>1837</v>
      </c>
      <c r="B1195" s="74">
        <v>38485</v>
      </c>
      <c r="C1195" s="71">
        <v>144</v>
      </c>
      <c r="D1195" s="64" t="s">
        <v>945</v>
      </c>
      <c r="E1195" s="27">
        <v>2673.44</v>
      </c>
      <c r="F1195" s="62" t="s">
        <v>1591</v>
      </c>
      <c r="G1195" s="62" t="s">
        <v>1587</v>
      </c>
      <c r="H1195" s="62" t="s">
        <v>1538</v>
      </c>
    </row>
    <row r="1196" spans="1:8" x14ac:dyDescent="0.2">
      <c r="A1196" s="72" t="s">
        <v>1838</v>
      </c>
      <c r="B1196" s="74">
        <v>38485</v>
      </c>
      <c r="C1196" s="71">
        <v>289</v>
      </c>
      <c r="D1196" s="64" t="s">
        <v>2308</v>
      </c>
      <c r="E1196" s="72">
        <v>2180</v>
      </c>
      <c r="F1196" s="62" t="s">
        <v>1594</v>
      </c>
      <c r="G1196" s="62" t="s">
        <v>1587</v>
      </c>
      <c r="H1196" s="62" t="s">
        <v>1528</v>
      </c>
    </row>
    <row r="1197" spans="1:8" x14ac:dyDescent="0.2">
      <c r="A1197" s="72" t="s">
        <v>1839</v>
      </c>
      <c r="B1197" s="74">
        <v>38491</v>
      </c>
      <c r="C1197" s="71">
        <v>676</v>
      </c>
      <c r="D1197" s="64" t="s">
        <v>2309</v>
      </c>
      <c r="E1197" s="72">
        <v>11847</v>
      </c>
      <c r="F1197" s="62" t="s">
        <v>1594</v>
      </c>
      <c r="G1197" s="62" t="s">
        <v>1587</v>
      </c>
      <c r="H1197" s="62" t="s">
        <v>1597</v>
      </c>
    </row>
    <row r="1198" spans="1:8" x14ac:dyDescent="0.2">
      <c r="A1198" s="72" t="s">
        <v>1840</v>
      </c>
      <c r="B1198" s="74">
        <v>38491</v>
      </c>
      <c r="C1198" s="71">
        <v>700</v>
      </c>
      <c r="D1198" s="64" t="s">
        <v>2309</v>
      </c>
      <c r="E1198" s="72">
        <v>8265</v>
      </c>
      <c r="F1198" s="62" t="s">
        <v>1594</v>
      </c>
      <c r="G1198" s="62" t="s">
        <v>1587</v>
      </c>
      <c r="H1198" s="62" t="s">
        <v>1551</v>
      </c>
    </row>
    <row r="1199" spans="1:8" x14ac:dyDescent="0.2">
      <c r="A1199" s="72" t="s">
        <v>1841</v>
      </c>
      <c r="B1199" s="74">
        <v>38492</v>
      </c>
      <c r="C1199" s="71">
        <v>176</v>
      </c>
      <c r="D1199" s="64" t="s">
        <v>2309</v>
      </c>
      <c r="E1199" s="72">
        <v>13332</v>
      </c>
      <c r="F1199" s="62" t="s">
        <v>1599</v>
      </c>
      <c r="G1199" s="62" t="s">
        <v>1587</v>
      </c>
      <c r="H1199" s="62" t="s">
        <v>1528</v>
      </c>
    </row>
    <row r="1200" spans="1:8" x14ac:dyDescent="0.2">
      <c r="A1200" s="72" t="s">
        <v>1842</v>
      </c>
      <c r="B1200" s="74">
        <v>38492</v>
      </c>
      <c r="C1200" s="71">
        <v>176</v>
      </c>
      <c r="D1200" s="64" t="s">
        <v>2309</v>
      </c>
      <c r="E1200" s="72">
        <v>1234.02</v>
      </c>
      <c r="F1200" s="62" t="s">
        <v>1599</v>
      </c>
      <c r="G1200" s="62" t="s">
        <v>1587</v>
      </c>
      <c r="H1200" s="62" t="s">
        <v>1528</v>
      </c>
    </row>
    <row r="1201" spans="1:8" x14ac:dyDescent="0.2">
      <c r="A1201" s="72" t="s">
        <v>1843</v>
      </c>
      <c r="B1201" s="74">
        <v>38495</v>
      </c>
      <c r="C1201" s="71">
        <v>288</v>
      </c>
      <c r="D1201" s="64" t="s">
        <v>1145</v>
      </c>
      <c r="E1201" s="72">
        <v>1640</v>
      </c>
      <c r="F1201" s="62" t="s">
        <v>1790</v>
      </c>
      <c r="G1201" s="62" t="s">
        <v>1587</v>
      </c>
      <c r="H1201" s="62" t="s">
        <v>1554</v>
      </c>
    </row>
    <row r="1202" spans="1:8" x14ac:dyDescent="0.2">
      <c r="A1202" s="72" t="s">
        <v>1844</v>
      </c>
      <c r="B1202" s="74">
        <v>38495</v>
      </c>
      <c r="C1202" s="71">
        <v>546</v>
      </c>
      <c r="D1202" s="64" t="s">
        <v>1145</v>
      </c>
      <c r="E1202" s="72">
        <v>17</v>
      </c>
      <c r="F1202" s="62" t="s">
        <v>1610</v>
      </c>
      <c r="G1202" s="62" t="s">
        <v>1587</v>
      </c>
      <c r="H1202" s="62" t="s">
        <v>1538</v>
      </c>
    </row>
    <row r="1203" spans="1:8" x14ac:dyDescent="0.2">
      <c r="A1203" s="72" t="s">
        <v>1845</v>
      </c>
      <c r="B1203" s="74">
        <v>38496</v>
      </c>
      <c r="C1203" s="71">
        <v>750</v>
      </c>
      <c r="D1203" s="64" t="s">
        <v>1145</v>
      </c>
      <c r="E1203" s="27">
        <v>1705</v>
      </c>
      <c r="F1203" s="62" t="s">
        <v>1610</v>
      </c>
      <c r="G1203" s="62" t="s">
        <v>1587</v>
      </c>
      <c r="H1203" s="62" t="s">
        <v>1557</v>
      </c>
    </row>
    <row r="1204" spans="1:8" x14ac:dyDescent="0.2">
      <c r="A1204" s="72" t="s">
        <v>1846</v>
      </c>
      <c r="B1204" s="74">
        <v>38496</v>
      </c>
      <c r="C1204" s="71">
        <v>749</v>
      </c>
      <c r="D1204" s="64" t="s">
        <v>2310</v>
      </c>
      <c r="E1204" s="72">
        <v>24315</v>
      </c>
      <c r="F1204" s="62" t="s">
        <v>1963</v>
      </c>
      <c r="G1204" s="62" t="s">
        <v>1587</v>
      </c>
      <c r="H1204" s="62" t="s">
        <v>1528</v>
      </c>
    </row>
    <row r="1205" spans="1:8" x14ac:dyDescent="0.2">
      <c r="A1205" s="72" t="s">
        <v>1847</v>
      </c>
      <c r="B1205" s="74">
        <v>38496</v>
      </c>
      <c r="C1205" s="71">
        <v>4</v>
      </c>
      <c r="D1205" s="64" t="s">
        <v>2310</v>
      </c>
      <c r="E1205" s="72">
        <v>8600</v>
      </c>
      <c r="F1205" s="62" t="s">
        <v>1591</v>
      </c>
      <c r="G1205" s="62" t="s">
        <v>1587</v>
      </c>
      <c r="H1205" s="62" t="s">
        <v>1538</v>
      </c>
    </row>
    <row r="1206" spans="1:8" x14ac:dyDescent="0.2">
      <c r="A1206" s="72" t="s">
        <v>1848</v>
      </c>
      <c r="B1206" s="74">
        <v>38496</v>
      </c>
      <c r="C1206" s="71">
        <v>751</v>
      </c>
      <c r="D1206" s="64" t="s">
        <v>2311</v>
      </c>
      <c r="E1206" s="72">
        <v>877.52</v>
      </c>
      <c r="F1206" s="62" t="s">
        <v>1591</v>
      </c>
      <c r="G1206" s="62" t="s">
        <v>1587</v>
      </c>
      <c r="H1206" s="62" t="s">
        <v>1535</v>
      </c>
    </row>
    <row r="1207" spans="1:8" x14ac:dyDescent="0.2">
      <c r="A1207" s="72" t="s">
        <v>1849</v>
      </c>
      <c r="B1207" s="74">
        <v>38496</v>
      </c>
      <c r="C1207" s="71">
        <v>751</v>
      </c>
      <c r="D1207" s="64" t="s">
        <v>2312</v>
      </c>
      <c r="E1207" s="72">
        <v>9700</v>
      </c>
      <c r="F1207" s="62" t="s">
        <v>1591</v>
      </c>
      <c r="G1207" s="62" t="s">
        <v>1587</v>
      </c>
      <c r="H1207" s="62" t="s">
        <v>1535</v>
      </c>
    </row>
    <row r="1208" spans="1:8" x14ac:dyDescent="0.2">
      <c r="A1208" s="72" t="s">
        <v>1850</v>
      </c>
      <c r="B1208" s="74">
        <v>38496</v>
      </c>
      <c r="C1208" s="71">
        <v>751</v>
      </c>
      <c r="D1208" s="64" t="s">
        <v>2312</v>
      </c>
      <c r="E1208" s="72">
        <v>11300</v>
      </c>
      <c r="F1208" s="62" t="s">
        <v>1591</v>
      </c>
      <c r="G1208" s="62" t="s">
        <v>1587</v>
      </c>
      <c r="H1208" s="62" t="s">
        <v>1535</v>
      </c>
    </row>
    <row r="1209" spans="1:8" x14ac:dyDescent="0.2">
      <c r="A1209" s="72" t="s">
        <v>1851</v>
      </c>
      <c r="B1209" s="74">
        <v>38496</v>
      </c>
      <c r="C1209" s="71">
        <v>753</v>
      </c>
      <c r="D1209" s="64" t="s">
        <v>2312</v>
      </c>
      <c r="E1209" s="72">
        <v>11850</v>
      </c>
      <c r="F1209" s="62" t="s">
        <v>1594</v>
      </c>
      <c r="G1209" s="62" t="s">
        <v>1587</v>
      </c>
      <c r="H1209" s="62" t="s">
        <v>1597</v>
      </c>
    </row>
    <row r="1210" spans="1:8" x14ac:dyDescent="0.2">
      <c r="A1210" s="72" t="s">
        <v>1852</v>
      </c>
      <c r="B1210" s="74">
        <v>38498</v>
      </c>
      <c r="C1210" s="71">
        <v>687</v>
      </c>
      <c r="D1210" s="64" t="s">
        <v>2312</v>
      </c>
      <c r="E1210" s="72">
        <v>11850</v>
      </c>
      <c r="F1210" s="62" t="s">
        <v>1594</v>
      </c>
      <c r="G1210" s="62" t="s">
        <v>1587</v>
      </c>
      <c r="H1210" s="62" t="s">
        <v>1528</v>
      </c>
    </row>
    <row r="1211" spans="1:8" x14ac:dyDescent="0.2">
      <c r="A1211" s="72" t="s">
        <v>1853</v>
      </c>
      <c r="B1211" s="74">
        <v>38498</v>
      </c>
      <c r="C1211" s="71">
        <v>225</v>
      </c>
      <c r="D1211" s="64" t="s">
        <v>313</v>
      </c>
      <c r="E1211" s="72">
        <v>700</v>
      </c>
      <c r="F1211" s="62" t="s">
        <v>1790</v>
      </c>
      <c r="G1211" s="62" t="s">
        <v>1587</v>
      </c>
      <c r="H1211" s="62" t="s">
        <v>1577</v>
      </c>
    </row>
    <row r="1212" spans="1:8" x14ac:dyDescent="0.2">
      <c r="A1212" s="72" t="s">
        <v>1854</v>
      </c>
      <c r="B1212" s="74">
        <v>38498</v>
      </c>
      <c r="C1212" s="71">
        <v>752</v>
      </c>
      <c r="D1212" s="64" t="s">
        <v>313</v>
      </c>
      <c r="E1212" s="72">
        <v>2380</v>
      </c>
      <c r="F1212" s="62" t="s">
        <v>1610</v>
      </c>
      <c r="G1212" s="62" t="s">
        <v>1587</v>
      </c>
      <c r="H1212" s="62" t="s">
        <v>1597</v>
      </c>
    </row>
    <row r="1213" spans="1:8" x14ac:dyDescent="0.2">
      <c r="A1213" s="72" t="s">
        <v>1876</v>
      </c>
      <c r="B1213" s="74">
        <v>38498</v>
      </c>
      <c r="C1213" s="71">
        <v>754</v>
      </c>
      <c r="D1213" s="64" t="s">
        <v>313</v>
      </c>
      <c r="E1213" s="72">
        <v>43645.57</v>
      </c>
      <c r="F1213" s="62" t="s">
        <v>1594</v>
      </c>
      <c r="G1213" s="62" t="s">
        <v>1587</v>
      </c>
      <c r="H1213" s="62" t="s">
        <v>1597</v>
      </c>
    </row>
    <row r="1214" spans="1:8" x14ac:dyDescent="0.2">
      <c r="A1214" s="72" t="s">
        <v>1855</v>
      </c>
      <c r="B1214" s="74">
        <v>38499</v>
      </c>
      <c r="C1214" s="71">
        <v>43</v>
      </c>
      <c r="D1214" s="64" t="s">
        <v>313</v>
      </c>
      <c r="E1214" s="72">
        <v>26386.44</v>
      </c>
      <c r="F1214" s="62" t="s">
        <v>1594</v>
      </c>
      <c r="G1214" s="62" t="s">
        <v>1587</v>
      </c>
      <c r="H1214" s="62" t="s">
        <v>1597</v>
      </c>
    </row>
    <row r="1215" spans="1:8" x14ac:dyDescent="0.2">
      <c r="A1215" s="72" t="s">
        <v>1856</v>
      </c>
      <c r="B1215" s="74">
        <v>38502</v>
      </c>
      <c r="C1215" s="71">
        <v>621</v>
      </c>
      <c r="D1215" s="64" t="s">
        <v>313</v>
      </c>
      <c r="E1215" s="72">
        <v>6596.61</v>
      </c>
      <c r="F1215" s="62" t="s">
        <v>1963</v>
      </c>
      <c r="G1215" s="62" t="s">
        <v>1587</v>
      </c>
      <c r="H1215" s="62" t="s">
        <v>1528</v>
      </c>
    </row>
    <row r="1216" spans="1:8" x14ac:dyDescent="0.2">
      <c r="A1216" s="72" t="s">
        <v>1857</v>
      </c>
      <c r="B1216" s="74">
        <v>38502</v>
      </c>
      <c r="C1216" s="71">
        <v>412</v>
      </c>
      <c r="D1216" s="64" t="s">
        <v>313</v>
      </c>
      <c r="E1216" s="72">
        <v>6399.28</v>
      </c>
      <c r="F1216" s="62" t="s">
        <v>1599</v>
      </c>
      <c r="G1216" s="62" t="s">
        <v>1587</v>
      </c>
      <c r="H1216" s="62" t="s">
        <v>1528</v>
      </c>
    </row>
    <row r="1217" spans="1:8" x14ac:dyDescent="0.2">
      <c r="A1217" s="72" t="s">
        <v>1858</v>
      </c>
      <c r="B1217" s="74">
        <v>38502</v>
      </c>
      <c r="C1217" s="71">
        <v>172</v>
      </c>
      <c r="D1217" s="64" t="s">
        <v>313</v>
      </c>
      <c r="E1217" s="72">
        <v>5480.23</v>
      </c>
      <c r="F1217" s="62" t="s">
        <v>1594</v>
      </c>
      <c r="G1217" s="62" t="s">
        <v>1587</v>
      </c>
      <c r="H1217" s="62" t="s">
        <v>1538</v>
      </c>
    </row>
    <row r="1218" spans="1:8" x14ac:dyDescent="0.2">
      <c r="A1218" s="72" t="s">
        <v>1859</v>
      </c>
      <c r="B1218" s="74">
        <v>38502</v>
      </c>
      <c r="C1218" s="71">
        <v>193</v>
      </c>
      <c r="D1218" s="64" t="s">
        <v>313</v>
      </c>
      <c r="E1218" s="72">
        <v>41321.15</v>
      </c>
      <c r="F1218" s="62" t="s">
        <v>1594</v>
      </c>
      <c r="G1218" s="62" t="s">
        <v>1587</v>
      </c>
      <c r="H1218" s="62" t="s">
        <v>1557</v>
      </c>
    </row>
    <row r="1219" spans="1:8" x14ac:dyDescent="0.2">
      <c r="A1219" s="72" t="s">
        <v>1860</v>
      </c>
      <c r="B1219" s="74">
        <v>38502</v>
      </c>
      <c r="C1219" s="71">
        <v>43</v>
      </c>
      <c r="D1219" s="64" t="s">
        <v>313</v>
      </c>
      <c r="E1219" s="72">
        <v>30748.2</v>
      </c>
      <c r="F1219" s="62" t="s">
        <v>1594</v>
      </c>
      <c r="G1219" s="62" t="s">
        <v>1587</v>
      </c>
      <c r="H1219" s="62" t="s">
        <v>1597</v>
      </c>
    </row>
    <row r="1220" spans="1:8" x14ac:dyDescent="0.2">
      <c r="A1220" s="72" t="s">
        <v>1861</v>
      </c>
      <c r="B1220" s="74">
        <v>38502</v>
      </c>
      <c r="C1220" s="71">
        <v>11</v>
      </c>
      <c r="D1220" s="64" t="s">
        <v>313</v>
      </c>
      <c r="E1220" s="72">
        <v>5124.7</v>
      </c>
      <c r="F1220" s="62" t="s">
        <v>1610</v>
      </c>
      <c r="G1220" s="62" t="s">
        <v>1587</v>
      </c>
      <c r="H1220" s="62" t="s">
        <v>1538</v>
      </c>
    </row>
    <row r="1221" spans="1:8" x14ac:dyDescent="0.2">
      <c r="A1221" s="72" t="s">
        <v>1862</v>
      </c>
      <c r="B1221" s="74">
        <v>38503</v>
      </c>
      <c r="C1221" s="71">
        <v>698</v>
      </c>
      <c r="D1221" s="64" t="s">
        <v>313</v>
      </c>
      <c r="E1221" s="72">
        <v>7925</v>
      </c>
      <c r="F1221" s="62" t="s">
        <v>1594</v>
      </c>
      <c r="G1221" s="62" t="s">
        <v>1587</v>
      </c>
      <c r="H1221" s="62" t="s">
        <v>1597</v>
      </c>
    </row>
    <row r="1222" spans="1:8" x14ac:dyDescent="0.2">
      <c r="A1222" s="72" t="s">
        <v>1863</v>
      </c>
      <c r="B1222" s="74">
        <v>38503</v>
      </c>
      <c r="C1222" s="71">
        <v>533</v>
      </c>
      <c r="D1222" s="64" t="s">
        <v>313</v>
      </c>
      <c r="E1222" s="72">
        <v>1389.2</v>
      </c>
      <c r="F1222" s="62" t="s">
        <v>1594</v>
      </c>
      <c r="G1222" s="62" t="s">
        <v>1587</v>
      </c>
      <c r="H1222" s="62" t="s">
        <v>1597</v>
      </c>
    </row>
    <row r="1223" spans="1:8" x14ac:dyDescent="0.2">
      <c r="A1223" s="72" t="s">
        <v>1864</v>
      </c>
      <c r="B1223" s="74">
        <v>38504</v>
      </c>
      <c r="C1223" s="71">
        <v>758</v>
      </c>
      <c r="D1223" s="64" t="s">
        <v>313</v>
      </c>
      <c r="E1223" s="72">
        <v>910</v>
      </c>
      <c r="F1223" s="62" t="s">
        <v>1963</v>
      </c>
      <c r="G1223" s="62" t="s">
        <v>1587</v>
      </c>
      <c r="H1223" s="62" t="s">
        <v>1530</v>
      </c>
    </row>
    <row r="1224" spans="1:8" x14ac:dyDescent="0.2">
      <c r="A1224" s="72" t="s">
        <v>1865</v>
      </c>
      <c r="B1224" s="74">
        <v>38504</v>
      </c>
      <c r="C1224" s="71">
        <v>757</v>
      </c>
      <c r="D1224" s="64" t="s">
        <v>313</v>
      </c>
      <c r="E1224" s="72">
        <v>27435</v>
      </c>
      <c r="F1224" s="62" t="s">
        <v>1610</v>
      </c>
      <c r="G1224" s="62" t="s">
        <v>1587</v>
      </c>
      <c r="H1224" s="62" t="s">
        <v>1597</v>
      </c>
    </row>
    <row r="1225" spans="1:8" x14ac:dyDescent="0.2">
      <c r="A1225" s="72" t="s">
        <v>1866</v>
      </c>
      <c r="B1225" s="74">
        <v>38504</v>
      </c>
      <c r="C1225" s="71">
        <v>84</v>
      </c>
      <c r="D1225" s="64" t="s">
        <v>313</v>
      </c>
      <c r="E1225" s="72">
        <v>19430</v>
      </c>
      <c r="F1225" s="62" t="s">
        <v>1594</v>
      </c>
      <c r="G1225" s="62" t="s">
        <v>1587</v>
      </c>
      <c r="H1225" s="62" t="s">
        <v>1597</v>
      </c>
    </row>
    <row r="1226" spans="1:8" x14ac:dyDescent="0.2">
      <c r="A1226" s="72" t="s">
        <v>1868</v>
      </c>
      <c r="B1226" s="74">
        <v>38504</v>
      </c>
      <c r="C1226" s="71">
        <v>144</v>
      </c>
      <c r="D1226" s="64" t="s">
        <v>313</v>
      </c>
      <c r="E1226" s="72">
        <v>29838</v>
      </c>
      <c r="F1226" s="62" t="s">
        <v>1594</v>
      </c>
      <c r="G1226" s="62" t="s">
        <v>1587</v>
      </c>
      <c r="H1226" s="62" t="s">
        <v>1538</v>
      </c>
    </row>
    <row r="1227" spans="1:8" x14ac:dyDescent="0.2">
      <c r="A1227" s="72" t="s">
        <v>1869</v>
      </c>
      <c r="B1227" s="74">
        <v>38505</v>
      </c>
      <c r="C1227" s="71">
        <v>730</v>
      </c>
      <c r="D1227" s="64" t="s">
        <v>313</v>
      </c>
      <c r="E1227" s="72">
        <v>-1389.2</v>
      </c>
      <c r="F1227" s="62" t="s">
        <v>1610</v>
      </c>
      <c r="G1227" s="62" t="s">
        <v>1587</v>
      </c>
      <c r="H1227" s="62" t="s">
        <v>1597</v>
      </c>
    </row>
    <row r="1228" spans="1:8" x14ac:dyDescent="0.2">
      <c r="A1228" s="72" t="s">
        <v>1870</v>
      </c>
      <c r="B1228" s="74">
        <v>38505</v>
      </c>
      <c r="C1228" s="71">
        <v>144</v>
      </c>
      <c r="D1228" s="64" t="s">
        <v>313</v>
      </c>
      <c r="E1228" s="72">
        <v>520</v>
      </c>
      <c r="F1228" s="62" t="s">
        <v>1594</v>
      </c>
      <c r="G1228" s="62" t="s">
        <v>1587</v>
      </c>
      <c r="H1228" s="62" t="s">
        <v>1538</v>
      </c>
    </row>
    <row r="1229" spans="1:8" x14ac:dyDescent="0.2">
      <c r="A1229" s="72" t="s">
        <v>1871</v>
      </c>
      <c r="B1229" s="74">
        <v>38505</v>
      </c>
      <c r="C1229" s="71">
        <v>693</v>
      </c>
      <c r="D1229" s="64" t="s">
        <v>313</v>
      </c>
      <c r="E1229" s="72">
        <v>15990</v>
      </c>
      <c r="F1229" s="62" t="s">
        <v>1594</v>
      </c>
      <c r="G1229" s="62" t="s">
        <v>1587</v>
      </c>
      <c r="H1229" s="62" t="s">
        <v>1565</v>
      </c>
    </row>
    <row r="1230" spans="1:8" x14ac:dyDescent="0.2">
      <c r="A1230" s="72" t="s">
        <v>1873</v>
      </c>
      <c r="B1230" s="74">
        <v>38509</v>
      </c>
      <c r="C1230" s="71">
        <v>540</v>
      </c>
      <c r="D1230" s="64" t="s">
        <v>313</v>
      </c>
      <c r="E1230" s="72">
        <v>9070</v>
      </c>
      <c r="F1230" s="62" t="s">
        <v>1963</v>
      </c>
      <c r="G1230" s="62" t="s">
        <v>1587</v>
      </c>
      <c r="H1230" s="62" t="s">
        <v>1528</v>
      </c>
    </row>
    <row r="1231" spans="1:8" x14ac:dyDescent="0.2">
      <c r="A1231" s="72" t="s">
        <v>1875</v>
      </c>
      <c r="B1231" s="74">
        <v>38509</v>
      </c>
      <c r="C1231" s="71">
        <v>11</v>
      </c>
      <c r="D1231" s="64" t="s">
        <v>313</v>
      </c>
      <c r="E1231" s="72">
        <v>10336</v>
      </c>
      <c r="F1231" s="62" t="s">
        <v>1610</v>
      </c>
      <c r="G1231" s="62" t="s">
        <v>1587</v>
      </c>
      <c r="H1231" s="62" t="s">
        <v>1538</v>
      </c>
    </row>
    <row r="1232" spans="1:8" x14ac:dyDescent="0.2">
      <c r="A1232" s="72" t="s">
        <v>1877</v>
      </c>
      <c r="B1232" s="74">
        <v>38509</v>
      </c>
      <c r="C1232" s="71">
        <v>157</v>
      </c>
      <c r="D1232" s="64" t="s">
        <v>313</v>
      </c>
      <c r="E1232" s="72">
        <v>19439.259999999998</v>
      </c>
      <c r="F1232" s="62" t="s">
        <v>1594</v>
      </c>
      <c r="G1232" s="62" t="s">
        <v>1587</v>
      </c>
      <c r="H1232" s="62" t="s">
        <v>1597</v>
      </c>
    </row>
    <row r="1233" spans="1:8" x14ac:dyDescent="0.2">
      <c r="A1233" s="72" t="s">
        <v>1880</v>
      </c>
      <c r="B1233" s="74">
        <v>38510</v>
      </c>
      <c r="C1233" s="71">
        <v>760</v>
      </c>
      <c r="D1233" s="64" t="s">
        <v>313</v>
      </c>
      <c r="E1233" s="27">
        <v>34280</v>
      </c>
      <c r="F1233" s="62" t="s">
        <v>1963</v>
      </c>
      <c r="G1233" s="62" t="s">
        <v>1587</v>
      </c>
      <c r="H1233" s="62" t="s">
        <v>1545</v>
      </c>
    </row>
    <row r="1234" spans="1:8" x14ac:dyDescent="0.2">
      <c r="A1234" s="72" t="s">
        <v>1881</v>
      </c>
      <c r="B1234" s="74">
        <v>38510</v>
      </c>
      <c r="C1234" s="71">
        <v>345</v>
      </c>
      <c r="D1234" s="64" t="s">
        <v>313</v>
      </c>
      <c r="E1234" s="27">
        <v>780</v>
      </c>
      <c r="F1234" s="62" t="s">
        <v>1790</v>
      </c>
      <c r="G1234" s="62" t="s">
        <v>1587</v>
      </c>
      <c r="H1234" s="62" t="s">
        <v>1554</v>
      </c>
    </row>
    <row r="1235" spans="1:8" x14ac:dyDescent="0.2">
      <c r="A1235" s="72" t="s">
        <v>1882</v>
      </c>
      <c r="B1235" s="74">
        <v>38510</v>
      </c>
      <c r="C1235" s="71">
        <v>84</v>
      </c>
      <c r="D1235" s="64" t="s">
        <v>313</v>
      </c>
      <c r="E1235" s="27">
        <v>375</v>
      </c>
      <c r="F1235" s="62" t="s">
        <v>1594</v>
      </c>
      <c r="G1235" s="62" t="s">
        <v>1587</v>
      </c>
      <c r="H1235" s="62" t="s">
        <v>1597</v>
      </c>
    </row>
    <row r="1236" spans="1:8" x14ac:dyDescent="0.2">
      <c r="A1236" s="72" t="s">
        <v>1878</v>
      </c>
      <c r="B1236" s="74">
        <v>38511</v>
      </c>
      <c r="C1236" s="71">
        <v>761</v>
      </c>
      <c r="D1236" s="64" t="s">
        <v>695</v>
      </c>
      <c r="E1236" s="72">
        <v>12000</v>
      </c>
      <c r="F1236" s="62" t="s">
        <v>1594</v>
      </c>
      <c r="G1236" s="62" t="s">
        <v>1587</v>
      </c>
      <c r="H1236" s="62" t="s">
        <v>1528</v>
      </c>
    </row>
    <row r="1237" spans="1:8" x14ac:dyDescent="0.2">
      <c r="A1237" s="72" t="s">
        <v>1879</v>
      </c>
      <c r="B1237" s="74">
        <v>38513</v>
      </c>
      <c r="C1237" s="71">
        <v>225</v>
      </c>
      <c r="D1237" s="64" t="s">
        <v>695</v>
      </c>
      <c r="E1237" s="27">
        <v>11250</v>
      </c>
      <c r="F1237" s="62" t="s">
        <v>1790</v>
      </c>
      <c r="G1237" s="62" t="s">
        <v>1587</v>
      </c>
      <c r="H1237" s="62" t="s">
        <v>1577</v>
      </c>
    </row>
    <row r="1238" spans="1:8" x14ac:dyDescent="0.2">
      <c r="A1238" s="72" t="s">
        <v>1883</v>
      </c>
      <c r="B1238" s="74">
        <v>38513</v>
      </c>
      <c r="C1238" s="71">
        <v>346</v>
      </c>
      <c r="D1238" s="64" t="s">
        <v>2313</v>
      </c>
      <c r="E1238" s="72">
        <v>7151</v>
      </c>
      <c r="F1238" s="62" t="s">
        <v>1591</v>
      </c>
      <c r="G1238" s="62" t="s">
        <v>1587</v>
      </c>
      <c r="H1238" s="62" t="s">
        <v>1597</v>
      </c>
    </row>
    <row r="1239" spans="1:8" x14ac:dyDescent="0.2">
      <c r="A1239" s="72" t="s">
        <v>1884</v>
      </c>
      <c r="B1239" s="74">
        <v>38513</v>
      </c>
      <c r="C1239" s="71">
        <v>762</v>
      </c>
      <c r="D1239" s="64" t="s">
        <v>2314</v>
      </c>
      <c r="E1239" s="72">
        <v>171.85</v>
      </c>
      <c r="F1239" s="62" t="s">
        <v>1594</v>
      </c>
      <c r="G1239" s="62" t="s">
        <v>1587</v>
      </c>
      <c r="H1239" s="62" t="s">
        <v>1548</v>
      </c>
    </row>
    <row r="1240" spans="1:8" x14ac:dyDescent="0.2">
      <c r="A1240" s="72" t="s">
        <v>1885</v>
      </c>
      <c r="B1240" s="74">
        <v>38513</v>
      </c>
      <c r="C1240" s="71">
        <v>162</v>
      </c>
      <c r="D1240" s="64" t="s">
        <v>515</v>
      </c>
      <c r="E1240" s="72">
        <v>1000</v>
      </c>
      <c r="F1240" s="62" t="s">
        <v>1594</v>
      </c>
      <c r="G1240" s="62" t="s">
        <v>1587</v>
      </c>
      <c r="H1240" s="62" t="s">
        <v>1597</v>
      </c>
    </row>
    <row r="1241" spans="1:8" x14ac:dyDescent="0.2">
      <c r="A1241" s="72" t="s">
        <v>1886</v>
      </c>
      <c r="B1241" s="74">
        <v>38513</v>
      </c>
      <c r="C1241" s="71">
        <v>763</v>
      </c>
      <c r="D1241" s="64" t="s">
        <v>515</v>
      </c>
      <c r="E1241" s="27">
        <v>19000</v>
      </c>
      <c r="F1241" s="62" t="s">
        <v>1594</v>
      </c>
      <c r="G1241" s="62" t="s">
        <v>1587</v>
      </c>
      <c r="H1241" s="62" t="s">
        <v>1575</v>
      </c>
    </row>
    <row r="1242" spans="1:8" x14ac:dyDescent="0.2">
      <c r="A1242" s="72" t="s">
        <v>1887</v>
      </c>
      <c r="B1242" s="74">
        <v>38516</v>
      </c>
      <c r="C1242" s="71">
        <v>293</v>
      </c>
      <c r="D1242" s="64" t="s">
        <v>2315</v>
      </c>
      <c r="E1242" s="72">
        <v>5409.1</v>
      </c>
      <c r="F1242" s="62" t="s">
        <v>1610</v>
      </c>
      <c r="G1242" s="62" t="s">
        <v>1587</v>
      </c>
      <c r="H1242" s="62" t="s">
        <v>1597</v>
      </c>
    </row>
    <row r="1243" spans="1:8" x14ac:dyDescent="0.2">
      <c r="A1243" s="72" t="s">
        <v>1888</v>
      </c>
      <c r="B1243" s="74">
        <v>38516</v>
      </c>
      <c r="C1243" s="71">
        <v>759</v>
      </c>
      <c r="D1243" s="64" t="s">
        <v>1185</v>
      </c>
      <c r="E1243" s="72">
        <v>5100</v>
      </c>
      <c r="F1243" s="62" t="s">
        <v>1610</v>
      </c>
      <c r="G1243" s="62" t="s">
        <v>1588</v>
      </c>
      <c r="H1243" s="62" t="s">
        <v>1607</v>
      </c>
    </row>
    <row r="1244" spans="1:8" x14ac:dyDescent="0.2">
      <c r="A1244" s="72" t="s">
        <v>1889</v>
      </c>
      <c r="B1244" s="74">
        <v>38516</v>
      </c>
      <c r="C1244" s="71">
        <v>759</v>
      </c>
      <c r="D1244" s="64" t="s">
        <v>1185</v>
      </c>
      <c r="E1244" s="72">
        <v>20400</v>
      </c>
      <c r="F1244" s="62" t="s">
        <v>1610</v>
      </c>
      <c r="G1244" s="62" t="s">
        <v>1588</v>
      </c>
      <c r="H1244" s="62" t="s">
        <v>1607</v>
      </c>
    </row>
    <row r="1245" spans="1:8" x14ac:dyDescent="0.2">
      <c r="A1245" s="72" t="s">
        <v>1890</v>
      </c>
      <c r="B1245" s="74">
        <v>38516</v>
      </c>
      <c r="C1245" s="71">
        <v>298</v>
      </c>
      <c r="D1245" s="64" t="s">
        <v>1185</v>
      </c>
      <c r="E1245" s="72">
        <v>135</v>
      </c>
      <c r="F1245" s="62" t="s">
        <v>1591</v>
      </c>
      <c r="G1245" s="62" t="s">
        <v>1587</v>
      </c>
      <c r="H1245" s="62" t="s">
        <v>1560</v>
      </c>
    </row>
    <row r="1246" spans="1:8" x14ac:dyDescent="0.2">
      <c r="A1246" s="72" t="s">
        <v>1891</v>
      </c>
      <c r="B1246" s="74">
        <v>38516</v>
      </c>
      <c r="C1246" s="71">
        <v>42</v>
      </c>
      <c r="D1246" s="64" t="s">
        <v>1185</v>
      </c>
      <c r="E1246" s="72">
        <v>360</v>
      </c>
      <c r="F1246" s="62" t="s">
        <v>1594</v>
      </c>
      <c r="G1246" s="62" t="s">
        <v>1587</v>
      </c>
      <c r="H1246" s="62" t="s">
        <v>1528</v>
      </c>
    </row>
    <row r="1247" spans="1:8" x14ac:dyDescent="0.2">
      <c r="A1247" s="72" t="s">
        <v>1893</v>
      </c>
      <c r="B1247" s="74">
        <v>38516</v>
      </c>
      <c r="C1247" s="71">
        <v>764</v>
      </c>
      <c r="D1247" s="64" t="s">
        <v>1185</v>
      </c>
      <c r="E1247" s="72">
        <v>1504.13</v>
      </c>
      <c r="F1247" s="62" t="s">
        <v>1594</v>
      </c>
      <c r="G1247" s="62" t="s">
        <v>1587</v>
      </c>
      <c r="H1247" s="62" t="s">
        <v>1557</v>
      </c>
    </row>
    <row r="1248" spans="1:8" x14ac:dyDescent="0.2">
      <c r="A1248" s="72" t="s">
        <v>1894</v>
      </c>
      <c r="B1248" s="74">
        <v>38516</v>
      </c>
      <c r="C1248" s="71">
        <v>64</v>
      </c>
      <c r="D1248" s="64" t="s">
        <v>1185</v>
      </c>
      <c r="E1248" s="72">
        <v>524.38</v>
      </c>
      <c r="F1248" s="62" t="s">
        <v>1610</v>
      </c>
      <c r="G1248" s="62" t="s">
        <v>1587</v>
      </c>
      <c r="H1248" s="62" t="s">
        <v>1597</v>
      </c>
    </row>
    <row r="1249" spans="1:8" x14ac:dyDescent="0.2">
      <c r="A1249" s="72" t="s">
        <v>1895</v>
      </c>
      <c r="B1249" s="74">
        <v>38517</v>
      </c>
      <c r="C1249" s="71">
        <v>767</v>
      </c>
      <c r="D1249" s="64" t="s">
        <v>1185</v>
      </c>
      <c r="E1249" s="72">
        <v>1017.04</v>
      </c>
      <c r="F1249" s="62" t="s">
        <v>1594</v>
      </c>
      <c r="G1249" s="62" t="s">
        <v>1587</v>
      </c>
      <c r="H1249" s="62" t="s">
        <v>1538</v>
      </c>
    </row>
    <row r="1250" spans="1:8" x14ac:dyDescent="0.2">
      <c r="A1250" s="72" t="s">
        <v>1897</v>
      </c>
      <c r="B1250" s="74">
        <v>38517</v>
      </c>
      <c r="C1250" s="71">
        <v>765</v>
      </c>
      <c r="D1250" s="64" t="s">
        <v>1185</v>
      </c>
      <c r="E1250" s="72">
        <v>884.9</v>
      </c>
      <c r="F1250" s="62" t="s">
        <v>1963</v>
      </c>
      <c r="G1250" s="62" t="s">
        <v>1587</v>
      </c>
      <c r="H1250" s="62" t="s">
        <v>1528</v>
      </c>
    </row>
    <row r="1251" spans="1:8" x14ac:dyDescent="0.2">
      <c r="A1251" s="72" t="s">
        <v>1898</v>
      </c>
      <c r="B1251" s="74">
        <v>38517</v>
      </c>
      <c r="C1251" s="71">
        <v>502</v>
      </c>
      <c r="D1251" s="64" t="s">
        <v>1185</v>
      </c>
      <c r="E1251" s="72">
        <v>591.98</v>
      </c>
      <c r="F1251" s="62" t="s">
        <v>1963</v>
      </c>
      <c r="G1251" s="62" t="s">
        <v>1587</v>
      </c>
      <c r="H1251" s="62" t="s">
        <v>1551</v>
      </c>
    </row>
    <row r="1252" spans="1:8" x14ac:dyDescent="0.2">
      <c r="A1252" s="72" t="s">
        <v>1899</v>
      </c>
      <c r="B1252" s="74">
        <v>38517</v>
      </c>
      <c r="C1252" s="71">
        <v>425</v>
      </c>
      <c r="D1252" s="64" t="s">
        <v>1185</v>
      </c>
      <c r="E1252" s="72">
        <v>490.71</v>
      </c>
      <c r="F1252" s="62" t="s">
        <v>1594</v>
      </c>
      <c r="G1252" s="62" t="s">
        <v>1587</v>
      </c>
      <c r="H1252" s="62" t="s">
        <v>1536</v>
      </c>
    </row>
    <row r="1253" spans="1:8" x14ac:dyDescent="0.2">
      <c r="A1253" s="72" t="s">
        <v>1900</v>
      </c>
      <c r="B1253" s="74">
        <v>38517</v>
      </c>
      <c r="C1253" s="71">
        <v>756</v>
      </c>
      <c r="D1253" s="64" t="s">
        <v>1185</v>
      </c>
      <c r="E1253" s="72">
        <v>354.74</v>
      </c>
      <c r="F1253" s="62" t="s">
        <v>1610</v>
      </c>
      <c r="G1253" s="62" t="s">
        <v>1588</v>
      </c>
      <c r="H1253" s="62" t="s">
        <v>2316</v>
      </c>
    </row>
    <row r="1254" spans="1:8" x14ac:dyDescent="0.2">
      <c r="A1254" s="72">
        <v>1</v>
      </c>
      <c r="B1254" s="74">
        <v>38518</v>
      </c>
      <c r="C1254" s="71">
        <v>144</v>
      </c>
      <c r="D1254" s="64" t="s">
        <v>1185</v>
      </c>
      <c r="E1254" s="72">
        <v>354.74</v>
      </c>
      <c r="F1254" s="62" t="s">
        <v>1591</v>
      </c>
      <c r="G1254" s="62" t="s">
        <v>1587</v>
      </c>
      <c r="H1254" s="62" t="s">
        <v>1538</v>
      </c>
    </row>
    <row r="1255" spans="1:8" x14ac:dyDescent="0.2">
      <c r="A1255" s="72" t="s">
        <v>1901</v>
      </c>
      <c r="B1255" s="74">
        <v>38518</v>
      </c>
      <c r="C1255" s="71">
        <v>157</v>
      </c>
      <c r="D1255" s="64" t="s">
        <v>1185</v>
      </c>
      <c r="E1255" s="72">
        <v>-354.74</v>
      </c>
      <c r="F1255" s="62" t="s">
        <v>1594</v>
      </c>
      <c r="G1255" s="62" t="s">
        <v>1587</v>
      </c>
      <c r="H1255" s="62" t="s">
        <v>1597</v>
      </c>
    </row>
    <row r="1256" spans="1:8" x14ac:dyDescent="0.2">
      <c r="A1256" s="72" t="s">
        <v>1902</v>
      </c>
      <c r="B1256" s="74">
        <v>38518</v>
      </c>
      <c r="C1256" s="71">
        <v>653</v>
      </c>
      <c r="D1256" s="64" t="s">
        <v>1185</v>
      </c>
      <c r="E1256" s="72">
        <v>383.66</v>
      </c>
      <c r="F1256" s="62" t="s">
        <v>1591</v>
      </c>
      <c r="G1256" s="62" t="s">
        <v>1587</v>
      </c>
      <c r="H1256" s="62" t="s">
        <v>1535</v>
      </c>
    </row>
    <row r="1257" spans="1:8" x14ac:dyDescent="0.2">
      <c r="A1257" s="72" t="s">
        <v>1903</v>
      </c>
      <c r="B1257" s="74">
        <v>38518</v>
      </c>
      <c r="C1257" s="71">
        <v>519</v>
      </c>
      <c r="D1257" s="64" t="s">
        <v>1185</v>
      </c>
      <c r="E1257" s="27">
        <v>850.5</v>
      </c>
      <c r="F1257" s="62" t="s">
        <v>1591</v>
      </c>
      <c r="G1257" s="62" t="s">
        <v>1587</v>
      </c>
      <c r="H1257" s="62" t="s">
        <v>1528</v>
      </c>
    </row>
    <row r="1258" spans="1:8" x14ac:dyDescent="0.2">
      <c r="A1258" s="72" t="s">
        <v>1904</v>
      </c>
      <c r="B1258" s="74">
        <v>38520</v>
      </c>
      <c r="C1258" s="71">
        <v>766</v>
      </c>
      <c r="D1258" s="64" t="s">
        <v>1185</v>
      </c>
      <c r="E1258" s="27">
        <v>371.54</v>
      </c>
      <c r="F1258" s="62" t="s">
        <v>1963</v>
      </c>
      <c r="G1258" s="62" t="s">
        <v>1587</v>
      </c>
      <c r="H1258" s="62" t="s">
        <v>1579</v>
      </c>
    </row>
    <row r="1259" spans="1:8" x14ac:dyDescent="0.2">
      <c r="A1259" s="72" t="s">
        <v>1905</v>
      </c>
      <c r="B1259" s="74">
        <v>38523</v>
      </c>
      <c r="C1259" s="71">
        <v>732</v>
      </c>
      <c r="D1259" s="64" t="s">
        <v>2317</v>
      </c>
      <c r="E1259" s="72">
        <v>381.61</v>
      </c>
      <c r="F1259" s="62" t="s">
        <v>1594</v>
      </c>
      <c r="G1259" s="62" t="s">
        <v>1587</v>
      </c>
      <c r="H1259" s="62" t="s">
        <v>1528</v>
      </c>
    </row>
    <row r="1260" spans="1:8" x14ac:dyDescent="0.2">
      <c r="A1260" s="72" t="s">
        <v>1906</v>
      </c>
      <c r="B1260" s="74">
        <v>38523</v>
      </c>
      <c r="C1260" s="71">
        <v>19</v>
      </c>
      <c r="D1260" s="64" t="s">
        <v>2317</v>
      </c>
      <c r="E1260" s="72">
        <v>918.07</v>
      </c>
      <c r="F1260" s="62" t="s">
        <v>1963</v>
      </c>
      <c r="G1260" s="62" t="s">
        <v>1587</v>
      </c>
      <c r="H1260" s="62" t="s">
        <v>1528</v>
      </c>
    </row>
    <row r="1261" spans="1:8" x14ac:dyDescent="0.2">
      <c r="A1261" s="72" t="s">
        <v>1907</v>
      </c>
      <c r="B1261" s="74">
        <v>38523</v>
      </c>
      <c r="C1261" s="71">
        <v>769</v>
      </c>
      <c r="D1261" s="64" t="s">
        <v>1022</v>
      </c>
      <c r="E1261" s="72">
        <v>19000</v>
      </c>
      <c r="F1261" s="62" t="s">
        <v>1594</v>
      </c>
      <c r="G1261" s="62" t="s">
        <v>1587</v>
      </c>
      <c r="H1261" s="62" t="s">
        <v>1565</v>
      </c>
    </row>
    <row r="1262" spans="1:8" x14ac:dyDescent="0.2">
      <c r="A1262" s="72" t="s">
        <v>1908</v>
      </c>
      <c r="B1262" s="74">
        <v>38525</v>
      </c>
      <c r="C1262" s="71">
        <v>596</v>
      </c>
      <c r="D1262" s="64" t="s">
        <v>1022</v>
      </c>
      <c r="E1262" s="72">
        <v>4873.67</v>
      </c>
      <c r="F1262" s="62" t="s">
        <v>1610</v>
      </c>
      <c r="G1262" s="62" t="s">
        <v>1587</v>
      </c>
      <c r="H1262" s="62" t="s">
        <v>1597</v>
      </c>
    </row>
    <row r="1263" spans="1:8" x14ac:dyDescent="0.2">
      <c r="A1263" s="72" t="s">
        <v>1909</v>
      </c>
      <c r="B1263" s="74">
        <v>38525</v>
      </c>
      <c r="C1263" s="71">
        <v>537</v>
      </c>
      <c r="D1263" s="64" t="s">
        <v>1022</v>
      </c>
      <c r="E1263" s="72">
        <v>77.37</v>
      </c>
      <c r="F1263" s="62" t="s">
        <v>1963</v>
      </c>
      <c r="G1263" s="62" t="s">
        <v>1587</v>
      </c>
      <c r="H1263" s="62" t="s">
        <v>1581</v>
      </c>
    </row>
    <row r="1264" spans="1:8" x14ac:dyDescent="0.2">
      <c r="A1264" s="72" t="s">
        <v>1910</v>
      </c>
      <c r="B1264" s="74">
        <v>38526</v>
      </c>
      <c r="C1264" s="71">
        <v>771</v>
      </c>
      <c r="D1264" s="64" t="s">
        <v>1022</v>
      </c>
      <c r="E1264" s="72">
        <v>373.29</v>
      </c>
      <c r="F1264" s="62" t="s">
        <v>1594</v>
      </c>
      <c r="G1264" s="62" t="s">
        <v>1587</v>
      </c>
      <c r="H1264" s="62" t="s">
        <v>1571</v>
      </c>
    </row>
    <row r="1265" spans="1:8" x14ac:dyDescent="0.2">
      <c r="A1265" s="72" t="s">
        <v>1911</v>
      </c>
      <c r="B1265" s="74">
        <v>38526</v>
      </c>
      <c r="C1265" s="71">
        <v>603</v>
      </c>
      <c r="D1265" s="64" t="s">
        <v>1022</v>
      </c>
      <c r="E1265" s="72">
        <v>1755.07</v>
      </c>
      <c r="F1265" s="62" t="s">
        <v>1594</v>
      </c>
      <c r="G1265" s="62" t="s">
        <v>1587</v>
      </c>
      <c r="H1265" s="62" t="s">
        <v>1538</v>
      </c>
    </row>
    <row r="1266" spans="1:8" x14ac:dyDescent="0.2">
      <c r="A1266" s="72" t="s">
        <v>1912</v>
      </c>
      <c r="B1266" s="74">
        <v>38526</v>
      </c>
      <c r="C1266" s="71">
        <v>42</v>
      </c>
      <c r="D1266" s="64" t="s">
        <v>1022</v>
      </c>
      <c r="E1266" s="72">
        <v>268.12</v>
      </c>
      <c r="F1266" s="62" t="s">
        <v>1594</v>
      </c>
      <c r="G1266" s="62" t="s">
        <v>1587</v>
      </c>
      <c r="H1266" s="62" t="s">
        <v>1528</v>
      </c>
    </row>
    <row r="1267" spans="1:8" x14ac:dyDescent="0.2">
      <c r="A1267" s="72" t="s">
        <v>1913</v>
      </c>
      <c r="B1267" s="74">
        <v>38526</v>
      </c>
      <c r="C1267" s="71">
        <v>617</v>
      </c>
      <c r="D1267" s="64" t="s">
        <v>1022</v>
      </c>
      <c r="E1267" s="72">
        <v>243.02</v>
      </c>
      <c r="F1267" s="62" t="s">
        <v>1594</v>
      </c>
      <c r="G1267" s="62" t="s">
        <v>1587</v>
      </c>
      <c r="H1267" s="62" t="s">
        <v>1528</v>
      </c>
    </row>
    <row r="1268" spans="1:8" x14ac:dyDescent="0.2">
      <c r="A1268" s="72" t="s">
        <v>1914</v>
      </c>
      <c r="B1268" s="74">
        <v>38527</v>
      </c>
      <c r="C1268" s="71">
        <v>243</v>
      </c>
      <c r="D1268" s="64" t="s">
        <v>1022</v>
      </c>
      <c r="E1268" s="72">
        <v>3494.73</v>
      </c>
      <c r="F1268" s="62" t="s">
        <v>1591</v>
      </c>
      <c r="G1268" s="62" t="s">
        <v>1587</v>
      </c>
      <c r="H1268" s="62" t="s">
        <v>1535</v>
      </c>
    </row>
    <row r="1269" spans="1:8" x14ac:dyDescent="0.2">
      <c r="A1269" s="72" t="s">
        <v>1915</v>
      </c>
      <c r="B1269" s="74">
        <v>38527</v>
      </c>
      <c r="C1269" s="71">
        <v>243</v>
      </c>
      <c r="D1269" s="64" t="s">
        <v>1022</v>
      </c>
      <c r="E1269" s="72">
        <v>4738.2299999999996</v>
      </c>
      <c r="F1269" s="62" t="s">
        <v>1591</v>
      </c>
      <c r="G1269" s="62" t="s">
        <v>1587</v>
      </c>
      <c r="H1269" s="62" t="s">
        <v>1535</v>
      </c>
    </row>
    <row r="1270" spans="1:8" x14ac:dyDescent="0.2">
      <c r="A1270" s="72" t="s">
        <v>1916</v>
      </c>
      <c r="B1270" s="74">
        <v>38527</v>
      </c>
      <c r="C1270" s="71">
        <v>560</v>
      </c>
      <c r="D1270" s="64" t="s">
        <v>1022</v>
      </c>
      <c r="E1270" s="72">
        <v>4512.6000000000004</v>
      </c>
      <c r="F1270" s="62" t="s">
        <v>1594</v>
      </c>
      <c r="G1270" s="62" t="s">
        <v>1587</v>
      </c>
      <c r="H1270" s="62" t="s">
        <v>1528</v>
      </c>
    </row>
    <row r="1271" spans="1:8" x14ac:dyDescent="0.2">
      <c r="A1271" s="72" t="s">
        <v>1917</v>
      </c>
      <c r="B1271" s="74">
        <v>38530</v>
      </c>
      <c r="C1271" s="71">
        <v>308</v>
      </c>
      <c r="D1271" s="64" t="s">
        <v>1022</v>
      </c>
      <c r="E1271" s="72">
        <v>22765</v>
      </c>
      <c r="F1271" s="62" t="s">
        <v>1591</v>
      </c>
      <c r="G1271" s="62" t="s">
        <v>1587</v>
      </c>
      <c r="H1271" s="62" t="s">
        <v>1597</v>
      </c>
    </row>
    <row r="1272" spans="1:8" x14ac:dyDescent="0.2">
      <c r="A1272" s="72" t="s">
        <v>1918</v>
      </c>
      <c r="B1272" s="74">
        <v>38530</v>
      </c>
      <c r="C1272" s="71">
        <v>177</v>
      </c>
      <c r="D1272" s="64" t="s">
        <v>1022</v>
      </c>
      <c r="E1272" s="72">
        <v>4426.97</v>
      </c>
      <c r="F1272" s="62" t="s">
        <v>1591</v>
      </c>
      <c r="G1272" s="62" t="s">
        <v>1587</v>
      </c>
      <c r="H1272" s="62" t="s">
        <v>1528</v>
      </c>
    </row>
    <row r="1273" spans="1:8" x14ac:dyDescent="0.2">
      <c r="A1273" s="72" t="s">
        <v>1920</v>
      </c>
      <c r="B1273" s="74">
        <v>38530</v>
      </c>
      <c r="C1273" s="71">
        <v>176</v>
      </c>
      <c r="D1273" s="64" t="s">
        <v>1022</v>
      </c>
      <c r="E1273" s="72">
        <v>504.91</v>
      </c>
      <c r="F1273" s="62" t="s">
        <v>1594</v>
      </c>
      <c r="G1273" s="62" t="s">
        <v>1587</v>
      </c>
      <c r="H1273" s="62" t="s">
        <v>1528</v>
      </c>
    </row>
    <row r="1274" spans="1:8" x14ac:dyDescent="0.2">
      <c r="A1274" s="72" t="s">
        <v>1921</v>
      </c>
      <c r="B1274" s="74">
        <v>38530</v>
      </c>
      <c r="C1274" s="71">
        <v>674</v>
      </c>
      <c r="D1274" s="64" t="s">
        <v>1022</v>
      </c>
      <c r="E1274" s="72">
        <v>200.22</v>
      </c>
      <c r="F1274" s="62" t="s">
        <v>1610</v>
      </c>
      <c r="G1274" s="62" t="s">
        <v>1587</v>
      </c>
      <c r="H1274" s="62" t="s">
        <v>1597</v>
      </c>
    </row>
    <row r="1275" spans="1:8" x14ac:dyDescent="0.2">
      <c r="A1275" s="72" t="s">
        <v>1922</v>
      </c>
      <c r="B1275" s="74">
        <v>38531</v>
      </c>
      <c r="C1275" s="71">
        <v>773</v>
      </c>
      <c r="D1275" s="64" t="s">
        <v>1022</v>
      </c>
      <c r="E1275" s="72">
        <v>953.47</v>
      </c>
      <c r="F1275" s="62" t="s">
        <v>1610</v>
      </c>
      <c r="G1275" s="62" t="s">
        <v>1587</v>
      </c>
      <c r="H1275" s="62" t="s">
        <v>1538</v>
      </c>
    </row>
    <row r="1276" spans="1:8" x14ac:dyDescent="0.2">
      <c r="A1276" s="72" t="s">
        <v>1923</v>
      </c>
      <c r="B1276" s="74">
        <v>38531</v>
      </c>
      <c r="C1276" s="71">
        <v>425</v>
      </c>
      <c r="D1276" s="64" t="s">
        <v>1022</v>
      </c>
      <c r="E1276" s="72">
        <v>275.44</v>
      </c>
      <c r="F1276" s="62" t="s">
        <v>1591</v>
      </c>
      <c r="G1276" s="62" t="s">
        <v>1587</v>
      </c>
      <c r="H1276" s="62" t="s">
        <v>1536</v>
      </c>
    </row>
    <row r="1277" spans="1:8" x14ac:dyDescent="0.2">
      <c r="A1277" s="72" t="s">
        <v>1924</v>
      </c>
      <c r="B1277" s="74">
        <v>38531</v>
      </c>
      <c r="C1277" s="71">
        <v>234</v>
      </c>
      <c r="D1277" s="64" t="s">
        <v>1022</v>
      </c>
      <c r="E1277" s="72">
        <v>438.94</v>
      </c>
      <c r="F1277" s="62" t="s">
        <v>1591</v>
      </c>
      <c r="G1277" s="62" t="s">
        <v>1587</v>
      </c>
      <c r="H1277" s="62" t="s">
        <v>1597</v>
      </c>
    </row>
    <row r="1278" spans="1:8" x14ac:dyDescent="0.2">
      <c r="A1278" s="72" t="s">
        <v>1925</v>
      </c>
      <c r="B1278" s="74">
        <v>38531</v>
      </c>
      <c r="C1278" s="71">
        <v>659</v>
      </c>
      <c r="D1278" s="64" t="s">
        <v>1022</v>
      </c>
      <c r="E1278" s="27">
        <v>351.1</v>
      </c>
      <c r="F1278" s="62" t="s">
        <v>1594</v>
      </c>
      <c r="G1278" s="62" t="s">
        <v>1587</v>
      </c>
      <c r="H1278" s="62" t="s">
        <v>1579</v>
      </c>
    </row>
    <row r="1279" spans="1:8" x14ac:dyDescent="0.2">
      <c r="A1279" s="72" t="s">
        <v>1926</v>
      </c>
      <c r="B1279" s="74">
        <v>38531</v>
      </c>
      <c r="C1279" s="71">
        <v>618</v>
      </c>
      <c r="D1279" s="64" t="s">
        <v>1022</v>
      </c>
      <c r="E1279" s="27">
        <v>1360</v>
      </c>
      <c r="F1279" s="62" t="s">
        <v>1594</v>
      </c>
      <c r="G1279" s="62" t="s">
        <v>1587</v>
      </c>
      <c r="H1279" s="62" t="s">
        <v>1544</v>
      </c>
    </row>
    <row r="1280" spans="1:8" x14ac:dyDescent="0.2">
      <c r="A1280" s="72" t="s">
        <v>1927</v>
      </c>
      <c r="B1280" s="74">
        <v>38531</v>
      </c>
      <c r="C1280" s="71">
        <v>774</v>
      </c>
      <c r="D1280" s="64" t="s">
        <v>1022</v>
      </c>
      <c r="E1280" s="27">
        <v>318.06</v>
      </c>
      <c r="F1280" s="62" t="s">
        <v>1610</v>
      </c>
      <c r="G1280" s="62" t="s">
        <v>1587</v>
      </c>
      <c r="H1280" s="62" t="s">
        <v>1597</v>
      </c>
    </row>
    <row r="1281" spans="1:8" x14ac:dyDescent="0.2">
      <c r="A1281" s="72" t="s">
        <v>1928</v>
      </c>
      <c r="B1281" s="74">
        <v>38531</v>
      </c>
      <c r="C1281" s="71">
        <v>601</v>
      </c>
      <c r="D1281" s="64" t="s">
        <v>1022</v>
      </c>
      <c r="E1281" s="27">
        <v>415.05</v>
      </c>
      <c r="F1281" s="62" t="s">
        <v>1594</v>
      </c>
      <c r="G1281" s="62" t="s">
        <v>1587</v>
      </c>
      <c r="H1281" s="62" t="s">
        <v>1528</v>
      </c>
    </row>
    <row r="1282" spans="1:8" x14ac:dyDescent="0.2">
      <c r="A1282" s="72" t="s">
        <v>1929</v>
      </c>
      <c r="B1282" s="74">
        <v>38531</v>
      </c>
      <c r="C1282" s="71">
        <v>78</v>
      </c>
      <c r="D1282" s="64" t="s">
        <v>1022</v>
      </c>
      <c r="E1282" s="27">
        <v>79.319999999999993</v>
      </c>
      <c r="F1282" s="62" t="s">
        <v>1594</v>
      </c>
      <c r="G1282" s="62" t="s">
        <v>1587</v>
      </c>
      <c r="H1282" s="62" t="s">
        <v>1597</v>
      </c>
    </row>
    <row r="1283" spans="1:8" x14ac:dyDescent="0.2">
      <c r="A1283" s="72" t="s">
        <v>1930</v>
      </c>
      <c r="B1283" s="74">
        <v>38532</v>
      </c>
      <c r="C1283" s="71">
        <v>176</v>
      </c>
      <c r="D1283" s="64" t="s">
        <v>1022</v>
      </c>
      <c r="E1283" s="27">
        <v>355.2</v>
      </c>
      <c r="F1283" s="62" t="s">
        <v>1594</v>
      </c>
      <c r="G1283" s="62" t="s">
        <v>1587</v>
      </c>
      <c r="H1283" s="62" t="s">
        <v>1528</v>
      </c>
    </row>
    <row r="1284" spans="1:8" x14ac:dyDescent="0.2">
      <c r="A1284" s="72" t="s">
        <v>1931</v>
      </c>
      <c r="B1284" s="74">
        <v>38532</v>
      </c>
      <c r="C1284" s="71">
        <v>176</v>
      </c>
      <c r="D1284" s="64" t="s">
        <v>1022</v>
      </c>
      <c r="E1284" s="27">
        <v>406.08</v>
      </c>
      <c r="F1284" s="62" t="s">
        <v>1594</v>
      </c>
      <c r="G1284" s="62" t="s">
        <v>1587</v>
      </c>
      <c r="H1284" s="62" t="s">
        <v>1528</v>
      </c>
    </row>
    <row r="1285" spans="1:8" x14ac:dyDescent="0.2">
      <c r="A1285" s="72" t="s">
        <v>1932</v>
      </c>
      <c r="B1285" s="74">
        <v>38532</v>
      </c>
      <c r="C1285" s="71">
        <v>176</v>
      </c>
      <c r="D1285" s="64" t="s">
        <v>1422</v>
      </c>
      <c r="E1285" s="72">
        <v>5410</v>
      </c>
      <c r="F1285" s="62" t="s">
        <v>1594</v>
      </c>
      <c r="G1285" s="62" t="s">
        <v>1587</v>
      </c>
      <c r="H1285" s="62" t="s">
        <v>1528</v>
      </c>
    </row>
    <row r="1286" spans="1:8" x14ac:dyDescent="0.2">
      <c r="A1286" s="72" t="s">
        <v>1933</v>
      </c>
      <c r="B1286" s="74">
        <v>38532</v>
      </c>
      <c r="C1286" s="71">
        <v>176</v>
      </c>
      <c r="D1286" s="64" t="s">
        <v>1422</v>
      </c>
      <c r="E1286" s="72">
        <v>4751</v>
      </c>
      <c r="F1286" s="62" t="s">
        <v>1594</v>
      </c>
      <c r="G1286" s="62" t="s">
        <v>1587</v>
      </c>
      <c r="H1286" s="62" t="s">
        <v>1528</v>
      </c>
    </row>
    <row r="1287" spans="1:8" x14ac:dyDescent="0.2">
      <c r="A1287" s="72" t="s">
        <v>1935</v>
      </c>
      <c r="B1287" s="74">
        <v>38532</v>
      </c>
      <c r="C1287" s="71">
        <v>176</v>
      </c>
      <c r="D1287" s="64" t="s">
        <v>1422</v>
      </c>
      <c r="E1287" s="72">
        <v>5721</v>
      </c>
      <c r="F1287" s="62" t="s">
        <v>1594</v>
      </c>
      <c r="G1287" s="62" t="s">
        <v>1587</v>
      </c>
      <c r="H1287" s="62" t="s">
        <v>1528</v>
      </c>
    </row>
    <row r="1288" spans="1:8" x14ac:dyDescent="0.2">
      <c r="A1288" s="72" t="s">
        <v>1936</v>
      </c>
      <c r="B1288" s="74">
        <v>38533</v>
      </c>
      <c r="C1288" s="71">
        <v>716</v>
      </c>
      <c r="D1288" s="64" t="s">
        <v>1422</v>
      </c>
      <c r="E1288" s="72">
        <v>10317</v>
      </c>
      <c r="F1288" s="62" t="s">
        <v>1610</v>
      </c>
      <c r="G1288" s="62" t="s">
        <v>1587</v>
      </c>
      <c r="H1288" s="62" t="s">
        <v>1597</v>
      </c>
    </row>
    <row r="1289" spans="1:8" x14ac:dyDescent="0.2">
      <c r="A1289" s="72" t="s">
        <v>1937</v>
      </c>
      <c r="B1289" s="74">
        <v>38533</v>
      </c>
      <c r="C1289" s="71">
        <v>345</v>
      </c>
      <c r="D1289" s="64" t="s">
        <v>1422</v>
      </c>
      <c r="E1289" s="72">
        <v>10300</v>
      </c>
      <c r="F1289" s="62" t="s">
        <v>1790</v>
      </c>
      <c r="G1289" s="62" t="s">
        <v>1587</v>
      </c>
      <c r="H1289" s="62" t="s">
        <v>1554</v>
      </c>
    </row>
    <row r="1290" spans="1:8" x14ac:dyDescent="0.2">
      <c r="A1290" s="72" t="s">
        <v>1938</v>
      </c>
      <c r="B1290" s="74">
        <v>38534</v>
      </c>
      <c r="C1290" s="71">
        <v>776</v>
      </c>
      <c r="D1290" s="64" t="s">
        <v>1422</v>
      </c>
      <c r="E1290" s="72">
        <v>6305</v>
      </c>
      <c r="F1290" s="62" t="s">
        <v>1594</v>
      </c>
      <c r="G1290" s="62" t="s">
        <v>1587</v>
      </c>
      <c r="H1290" s="62" t="s">
        <v>1597</v>
      </c>
    </row>
    <row r="1291" spans="1:8" x14ac:dyDescent="0.2">
      <c r="A1291" s="72" t="s">
        <v>1939</v>
      </c>
      <c r="B1291" s="74">
        <v>38534</v>
      </c>
      <c r="C1291" s="71">
        <v>43</v>
      </c>
      <c r="D1291" s="64" t="s">
        <v>1422</v>
      </c>
      <c r="E1291" s="27">
        <v>96.11</v>
      </c>
      <c r="F1291" s="62" t="s">
        <v>1594</v>
      </c>
      <c r="G1291" s="62" t="s">
        <v>1587</v>
      </c>
      <c r="H1291" s="62" t="s">
        <v>1597</v>
      </c>
    </row>
    <row r="1292" spans="1:8" x14ac:dyDescent="0.2">
      <c r="A1292" s="72" t="s">
        <v>1940</v>
      </c>
      <c r="B1292" s="74">
        <v>38534</v>
      </c>
      <c r="C1292" s="71">
        <v>775</v>
      </c>
      <c r="D1292" s="64" t="s">
        <v>592</v>
      </c>
      <c r="E1292" s="72">
        <v>108960</v>
      </c>
      <c r="F1292" s="62" t="s">
        <v>1610</v>
      </c>
      <c r="G1292" s="62" t="s">
        <v>1587</v>
      </c>
      <c r="H1292" s="62" t="s">
        <v>1544</v>
      </c>
    </row>
    <row r="1293" spans="1:8" x14ac:dyDescent="0.2">
      <c r="A1293" s="72" t="s">
        <v>1941</v>
      </c>
      <c r="B1293" s="74">
        <v>38534</v>
      </c>
      <c r="C1293" s="71">
        <v>193</v>
      </c>
      <c r="D1293" s="64" t="s">
        <v>592</v>
      </c>
      <c r="E1293" s="27">
        <v>13676</v>
      </c>
      <c r="F1293" s="62" t="s">
        <v>1594</v>
      </c>
      <c r="G1293" s="62" t="s">
        <v>1587</v>
      </c>
      <c r="H1293" s="62" t="s">
        <v>1557</v>
      </c>
    </row>
    <row r="1294" spans="1:8" x14ac:dyDescent="0.2">
      <c r="A1294" s="72" t="s">
        <v>1942</v>
      </c>
      <c r="B1294" s="74">
        <v>38534</v>
      </c>
      <c r="C1294" s="71">
        <v>176</v>
      </c>
      <c r="D1294" s="64" t="s">
        <v>526</v>
      </c>
      <c r="E1294" s="72">
        <v>137893.26</v>
      </c>
      <c r="F1294" s="62" t="s">
        <v>1594</v>
      </c>
      <c r="G1294" s="62" t="s">
        <v>1587</v>
      </c>
      <c r="H1294" s="62" t="s">
        <v>1528</v>
      </c>
    </row>
    <row r="1295" spans="1:8" x14ac:dyDescent="0.2">
      <c r="A1295" s="72" t="s">
        <v>1943</v>
      </c>
      <c r="B1295" s="74">
        <v>38537</v>
      </c>
      <c r="C1295" s="71">
        <v>700</v>
      </c>
      <c r="D1295" s="64" t="s">
        <v>526</v>
      </c>
      <c r="E1295" s="72">
        <v>22050</v>
      </c>
      <c r="F1295" s="62" t="s">
        <v>2280</v>
      </c>
      <c r="G1295" s="62" t="s">
        <v>1587</v>
      </c>
      <c r="H1295" s="62" t="s">
        <v>1551</v>
      </c>
    </row>
    <row r="1296" spans="1:8" x14ac:dyDescent="0.2">
      <c r="A1296" s="72" t="s">
        <v>1945</v>
      </c>
      <c r="B1296" s="74">
        <v>38537</v>
      </c>
      <c r="C1296" s="71">
        <v>64</v>
      </c>
      <c r="D1296" s="64" t="s">
        <v>526</v>
      </c>
      <c r="E1296" s="72">
        <v>680</v>
      </c>
      <c r="F1296" s="62" t="s">
        <v>1594</v>
      </c>
      <c r="G1296" s="62" t="s">
        <v>1587</v>
      </c>
      <c r="H1296" s="62" t="s">
        <v>1597</v>
      </c>
    </row>
    <row r="1297" spans="1:8" x14ac:dyDescent="0.2">
      <c r="A1297" s="72" t="s">
        <v>1947</v>
      </c>
      <c r="B1297" s="74">
        <v>38538</v>
      </c>
      <c r="C1297" s="71">
        <v>63</v>
      </c>
      <c r="D1297" s="64" t="s">
        <v>526</v>
      </c>
      <c r="E1297" s="72">
        <v>13158</v>
      </c>
      <c r="F1297" s="62" t="s">
        <v>1594</v>
      </c>
      <c r="G1297" s="62" t="s">
        <v>1587</v>
      </c>
      <c r="H1297" s="62" t="s">
        <v>1528</v>
      </c>
    </row>
    <row r="1298" spans="1:8" x14ac:dyDescent="0.2">
      <c r="A1298" s="72" t="s">
        <v>1949</v>
      </c>
      <c r="B1298" s="74">
        <v>38538</v>
      </c>
      <c r="C1298" s="71">
        <v>689</v>
      </c>
      <c r="D1298" s="64" t="s">
        <v>526</v>
      </c>
      <c r="E1298" s="27">
        <v>18206</v>
      </c>
      <c r="F1298" s="62" t="s">
        <v>1594</v>
      </c>
      <c r="G1298" s="62" t="s">
        <v>1587</v>
      </c>
      <c r="H1298" s="62" t="s">
        <v>1536</v>
      </c>
    </row>
    <row r="1299" spans="1:8" x14ac:dyDescent="0.2">
      <c r="A1299" s="72" t="s">
        <v>1950</v>
      </c>
      <c r="B1299" s="74">
        <v>38538</v>
      </c>
      <c r="C1299" s="71">
        <v>439</v>
      </c>
      <c r="D1299" s="64" t="s">
        <v>2318</v>
      </c>
      <c r="E1299" s="72">
        <v>80614</v>
      </c>
      <c r="F1299" s="62" t="s">
        <v>1591</v>
      </c>
      <c r="G1299" s="62" t="s">
        <v>1588</v>
      </c>
      <c r="H1299" s="62" t="s">
        <v>1607</v>
      </c>
    </row>
    <row r="1300" spans="1:8" x14ac:dyDescent="0.2">
      <c r="A1300" s="72" t="s">
        <v>1951</v>
      </c>
      <c r="B1300" s="74">
        <v>38539</v>
      </c>
      <c r="C1300" s="71">
        <v>30</v>
      </c>
      <c r="D1300" s="64" t="s">
        <v>2318</v>
      </c>
      <c r="E1300" s="72">
        <v>-1000</v>
      </c>
      <c r="F1300" s="62" t="s">
        <v>1610</v>
      </c>
      <c r="G1300" s="62" t="s">
        <v>1587</v>
      </c>
      <c r="H1300" s="62" t="s">
        <v>1557</v>
      </c>
    </row>
    <row r="1301" spans="1:8" x14ac:dyDescent="0.2">
      <c r="A1301" s="72" t="s">
        <v>1952</v>
      </c>
      <c r="B1301" s="74">
        <v>38539</v>
      </c>
      <c r="C1301" s="71">
        <v>261</v>
      </c>
      <c r="D1301" s="64" t="s">
        <v>2319</v>
      </c>
      <c r="E1301" s="72">
        <v>2185.7600000000002</v>
      </c>
      <c r="F1301" s="62" t="s">
        <v>1599</v>
      </c>
      <c r="G1301" s="62" t="s">
        <v>1587</v>
      </c>
      <c r="H1301" s="62" t="s">
        <v>1528</v>
      </c>
    </row>
    <row r="1302" spans="1:8" x14ac:dyDescent="0.2">
      <c r="A1302" s="72" t="s">
        <v>1953</v>
      </c>
      <c r="B1302" s="74">
        <v>38539</v>
      </c>
      <c r="C1302" s="71">
        <v>330</v>
      </c>
      <c r="D1302" s="64" t="s">
        <v>2319</v>
      </c>
      <c r="E1302" s="72">
        <v>6587</v>
      </c>
      <c r="F1302" s="62" t="s">
        <v>1610</v>
      </c>
      <c r="G1302" s="62" t="s">
        <v>1587</v>
      </c>
      <c r="H1302" s="62" t="s">
        <v>1597</v>
      </c>
    </row>
    <row r="1303" spans="1:8" x14ac:dyDescent="0.2">
      <c r="A1303" s="72" t="s">
        <v>1955</v>
      </c>
      <c r="B1303" s="74">
        <v>38539</v>
      </c>
      <c r="C1303" s="71">
        <v>510</v>
      </c>
      <c r="D1303" s="64" t="s">
        <v>2319</v>
      </c>
      <c r="E1303" s="72">
        <v>9980</v>
      </c>
      <c r="F1303" s="62" t="s">
        <v>1591</v>
      </c>
      <c r="G1303" s="62" t="s">
        <v>1587</v>
      </c>
      <c r="H1303" s="62" t="s">
        <v>1540</v>
      </c>
    </row>
    <row r="1304" spans="1:8" x14ac:dyDescent="0.2">
      <c r="A1304" s="72" t="s">
        <v>1956</v>
      </c>
      <c r="B1304" s="74">
        <v>38540</v>
      </c>
      <c r="C1304" s="71">
        <v>30</v>
      </c>
      <c r="D1304" s="64" t="s">
        <v>2319</v>
      </c>
      <c r="E1304" s="72">
        <v>6400</v>
      </c>
      <c r="F1304" s="62" t="s">
        <v>1594</v>
      </c>
      <c r="G1304" s="62" t="s">
        <v>1587</v>
      </c>
      <c r="H1304" s="62" t="s">
        <v>1557</v>
      </c>
    </row>
    <row r="1305" spans="1:8" x14ac:dyDescent="0.2">
      <c r="A1305" s="72" t="s">
        <v>1957</v>
      </c>
      <c r="B1305" s="74">
        <v>38540</v>
      </c>
      <c r="C1305" s="71">
        <v>169</v>
      </c>
      <c r="D1305" s="64" t="s">
        <v>642</v>
      </c>
      <c r="E1305" s="72">
        <v>5870</v>
      </c>
      <c r="F1305" s="62" t="s">
        <v>1594</v>
      </c>
      <c r="G1305" s="62" t="s">
        <v>1587</v>
      </c>
      <c r="H1305" s="62" t="s">
        <v>1538</v>
      </c>
    </row>
    <row r="1306" spans="1:8" x14ac:dyDescent="0.2">
      <c r="A1306" s="72" t="s">
        <v>1958</v>
      </c>
      <c r="B1306" s="74">
        <v>38541</v>
      </c>
      <c r="C1306" s="71">
        <v>204</v>
      </c>
      <c r="D1306" s="64" t="s">
        <v>642</v>
      </c>
      <c r="E1306" s="72">
        <v>7154</v>
      </c>
      <c r="F1306" s="62" t="s">
        <v>1594</v>
      </c>
      <c r="G1306" s="62" t="s">
        <v>1587</v>
      </c>
      <c r="H1306" s="62" t="s">
        <v>1538</v>
      </c>
    </row>
    <row r="1307" spans="1:8" x14ac:dyDescent="0.2">
      <c r="A1307" s="72" t="s">
        <v>1965</v>
      </c>
      <c r="B1307" s="74">
        <v>38541</v>
      </c>
      <c r="C1307" s="71">
        <v>667</v>
      </c>
      <c r="D1307" s="64" t="s">
        <v>642</v>
      </c>
      <c r="E1307" s="72">
        <v>4750</v>
      </c>
      <c r="F1307" s="62" t="s">
        <v>1594</v>
      </c>
      <c r="G1307" s="62" t="s">
        <v>1587</v>
      </c>
      <c r="H1307" s="62" t="s">
        <v>1528</v>
      </c>
    </row>
    <row r="1308" spans="1:8" x14ac:dyDescent="0.2">
      <c r="A1308" s="72" t="s">
        <v>1959</v>
      </c>
      <c r="B1308" s="74">
        <v>38541</v>
      </c>
      <c r="C1308" s="71">
        <v>667</v>
      </c>
      <c r="D1308" s="64" t="s">
        <v>642</v>
      </c>
      <c r="E1308" s="27">
        <v>7000</v>
      </c>
      <c r="F1308" s="62" t="s">
        <v>1594</v>
      </c>
      <c r="G1308" s="62" t="s">
        <v>1587</v>
      </c>
      <c r="H1308" s="62" t="s">
        <v>1528</v>
      </c>
    </row>
    <row r="1309" spans="1:8" x14ac:dyDescent="0.2">
      <c r="A1309" s="72" t="s">
        <v>1960</v>
      </c>
      <c r="B1309" s="74">
        <v>38541</v>
      </c>
      <c r="C1309" s="71">
        <v>44</v>
      </c>
      <c r="D1309" s="64" t="s">
        <v>642</v>
      </c>
      <c r="E1309" s="27">
        <v>5250</v>
      </c>
      <c r="F1309" s="62" t="s">
        <v>1594</v>
      </c>
      <c r="G1309" s="62" t="s">
        <v>1587</v>
      </c>
      <c r="H1309" s="62" t="s">
        <v>1597</v>
      </c>
    </row>
    <row r="1310" spans="1:8" x14ac:dyDescent="0.2">
      <c r="A1310" s="72" t="s">
        <v>1961</v>
      </c>
      <c r="B1310" s="74">
        <v>38541</v>
      </c>
      <c r="C1310" s="71">
        <v>44</v>
      </c>
      <c r="D1310" s="64" t="s">
        <v>2320</v>
      </c>
      <c r="E1310" s="72">
        <v>-2635</v>
      </c>
      <c r="F1310" s="62" t="s">
        <v>1594</v>
      </c>
      <c r="G1310" s="62" t="s">
        <v>1587</v>
      </c>
      <c r="H1310" s="62" t="s">
        <v>1597</v>
      </c>
    </row>
    <row r="1311" spans="1:8" x14ac:dyDescent="0.2">
      <c r="A1311" s="72" t="s">
        <v>1962</v>
      </c>
      <c r="B1311" s="74">
        <v>38541</v>
      </c>
      <c r="C1311" s="71">
        <v>407</v>
      </c>
      <c r="D1311" s="64" t="s">
        <v>2320</v>
      </c>
      <c r="E1311" s="72">
        <v>10560</v>
      </c>
      <c r="F1311" s="62" t="s">
        <v>1610</v>
      </c>
      <c r="G1311" s="62" t="s">
        <v>1587</v>
      </c>
      <c r="H1311" s="62" t="s">
        <v>1597</v>
      </c>
    </row>
    <row r="1312" spans="1:8" x14ac:dyDescent="0.2">
      <c r="A1312" s="72" t="s">
        <v>1964</v>
      </c>
      <c r="B1312" s="74">
        <v>38541</v>
      </c>
      <c r="C1312" s="71">
        <v>700</v>
      </c>
      <c r="D1312" s="64" t="s">
        <v>2320</v>
      </c>
      <c r="E1312" s="72">
        <v>159.15</v>
      </c>
      <c r="F1312" s="62" t="s">
        <v>2280</v>
      </c>
      <c r="G1312" s="62" t="s">
        <v>1587</v>
      </c>
      <c r="H1312" s="62" t="s">
        <v>1551</v>
      </c>
    </row>
    <row r="1313" spans="1:8" x14ac:dyDescent="0.2">
      <c r="A1313" s="72" t="s">
        <v>1966</v>
      </c>
      <c r="B1313" s="74">
        <v>38545</v>
      </c>
      <c r="C1313" s="71">
        <v>30</v>
      </c>
      <c r="D1313" s="64" t="s">
        <v>2321</v>
      </c>
      <c r="E1313" s="72">
        <v>218.75</v>
      </c>
      <c r="F1313" s="62" t="s">
        <v>1610</v>
      </c>
      <c r="G1313" s="62" t="s">
        <v>1587</v>
      </c>
      <c r="H1313" s="62" t="s">
        <v>1557</v>
      </c>
    </row>
    <row r="1314" spans="1:8" x14ac:dyDescent="0.2">
      <c r="A1314" s="72" t="s">
        <v>1968</v>
      </c>
      <c r="B1314" s="74">
        <v>38546</v>
      </c>
      <c r="C1314" s="71">
        <v>315</v>
      </c>
      <c r="D1314" s="64" t="s">
        <v>2322</v>
      </c>
      <c r="E1314" s="72">
        <v>344.87</v>
      </c>
      <c r="F1314" s="62" t="s">
        <v>1594</v>
      </c>
      <c r="G1314" s="62" t="s">
        <v>1587</v>
      </c>
      <c r="H1314" s="62" t="s">
        <v>1597</v>
      </c>
    </row>
    <row r="1315" spans="1:8" x14ac:dyDescent="0.2">
      <c r="A1315" s="72" t="s">
        <v>1970</v>
      </c>
      <c r="B1315" s="74">
        <v>38546</v>
      </c>
      <c r="C1315" s="71">
        <v>770</v>
      </c>
      <c r="D1315" s="64" t="s">
        <v>2322</v>
      </c>
      <c r="E1315" s="72">
        <v>160.43</v>
      </c>
      <c r="F1315" s="62" t="s">
        <v>1963</v>
      </c>
      <c r="G1315" s="62" t="s">
        <v>1587</v>
      </c>
      <c r="H1315" s="62" t="s">
        <v>1528</v>
      </c>
    </row>
    <row r="1316" spans="1:8" x14ac:dyDescent="0.2">
      <c r="A1316" s="72" t="s">
        <v>1972</v>
      </c>
      <c r="B1316" s="74">
        <v>38546</v>
      </c>
      <c r="C1316" s="71">
        <v>700</v>
      </c>
      <c r="D1316" s="64" t="s">
        <v>2323</v>
      </c>
      <c r="E1316" s="72">
        <v>360</v>
      </c>
      <c r="F1316" s="62" t="s">
        <v>2280</v>
      </c>
      <c r="G1316" s="62" t="s">
        <v>1587</v>
      </c>
      <c r="H1316" s="62" t="s">
        <v>1551</v>
      </c>
    </row>
    <row r="1317" spans="1:8" x14ac:dyDescent="0.2">
      <c r="A1317" s="72" t="s">
        <v>1974</v>
      </c>
      <c r="B1317" s="74">
        <v>38546</v>
      </c>
      <c r="C1317" s="71">
        <v>591</v>
      </c>
      <c r="D1317" s="64" t="s">
        <v>2324</v>
      </c>
      <c r="E1317" s="72">
        <v>7950</v>
      </c>
      <c r="F1317" s="62" t="s">
        <v>1963</v>
      </c>
      <c r="G1317" s="62" t="s">
        <v>1587</v>
      </c>
      <c r="H1317" s="62" t="s">
        <v>1528</v>
      </c>
    </row>
    <row r="1318" spans="1:8" x14ac:dyDescent="0.2">
      <c r="A1318" s="72" t="s">
        <v>1975</v>
      </c>
      <c r="B1318" s="74">
        <v>38546</v>
      </c>
      <c r="C1318" s="71">
        <v>56</v>
      </c>
      <c r="D1318" s="64" t="s">
        <v>2325</v>
      </c>
      <c r="E1318" s="72">
        <v>38392</v>
      </c>
      <c r="F1318" s="62" t="s">
        <v>1594</v>
      </c>
      <c r="G1318" s="62" t="s">
        <v>1587</v>
      </c>
      <c r="H1318" s="62" t="s">
        <v>1541</v>
      </c>
    </row>
    <row r="1319" spans="1:8" x14ac:dyDescent="0.2">
      <c r="A1319" s="72" t="s">
        <v>1976</v>
      </c>
      <c r="B1319" s="74">
        <v>38546</v>
      </c>
      <c r="C1319" s="71">
        <v>156</v>
      </c>
      <c r="D1319" s="64" t="s">
        <v>2326</v>
      </c>
      <c r="E1319" s="72">
        <v>154</v>
      </c>
      <c r="F1319" s="62" t="s">
        <v>1594</v>
      </c>
      <c r="G1319" s="62" t="s">
        <v>1587</v>
      </c>
      <c r="H1319" s="62" t="s">
        <v>1528</v>
      </c>
    </row>
    <row r="1320" spans="1:8" x14ac:dyDescent="0.2">
      <c r="A1320" s="72" t="s">
        <v>1978</v>
      </c>
      <c r="B1320" s="74">
        <v>38547</v>
      </c>
      <c r="C1320" s="71">
        <v>315</v>
      </c>
      <c r="D1320" s="64" t="s">
        <v>2326</v>
      </c>
      <c r="E1320" s="72">
        <v>165.63</v>
      </c>
      <c r="F1320" s="62" t="s">
        <v>1591</v>
      </c>
      <c r="G1320" s="62" t="s">
        <v>1587</v>
      </c>
      <c r="H1320" s="62" t="s">
        <v>1597</v>
      </c>
    </row>
    <row r="1321" spans="1:8" x14ac:dyDescent="0.2">
      <c r="A1321" s="72" t="s">
        <v>1979</v>
      </c>
      <c r="B1321" s="74">
        <v>38547</v>
      </c>
      <c r="C1321" s="71">
        <v>778</v>
      </c>
      <c r="D1321" s="64" t="s">
        <v>989</v>
      </c>
      <c r="E1321" s="72">
        <v>218.19</v>
      </c>
      <c r="F1321" s="62" t="s">
        <v>1594</v>
      </c>
      <c r="G1321" s="62" t="s">
        <v>1587</v>
      </c>
      <c r="H1321" s="62" t="s">
        <v>1548</v>
      </c>
    </row>
    <row r="1322" spans="1:8" x14ac:dyDescent="0.2">
      <c r="A1322" s="72" t="s">
        <v>1980</v>
      </c>
      <c r="B1322" s="74">
        <v>38548</v>
      </c>
      <c r="C1322" s="71">
        <v>759</v>
      </c>
      <c r="D1322" s="64" t="s">
        <v>989</v>
      </c>
      <c r="E1322" s="72">
        <v>100.57</v>
      </c>
      <c r="F1322" s="62" t="s">
        <v>1610</v>
      </c>
      <c r="G1322" s="62" t="s">
        <v>1588</v>
      </c>
      <c r="H1322" s="62" t="s">
        <v>1607</v>
      </c>
    </row>
    <row r="1323" spans="1:8" x14ac:dyDescent="0.2">
      <c r="A1323" s="72" t="s">
        <v>1982</v>
      </c>
      <c r="B1323" s="74">
        <v>38548</v>
      </c>
      <c r="C1323" s="71">
        <v>759</v>
      </c>
      <c r="D1323" s="64" t="s">
        <v>989</v>
      </c>
      <c r="E1323" s="72">
        <v>223.86</v>
      </c>
      <c r="F1323" s="62" t="s">
        <v>1610</v>
      </c>
      <c r="G1323" s="62" t="s">
        <v>1588</v>
      </c>
      <c r="H1323" s="62" t="s">
        <v>1607</v>
      </c>
    </row>
    <row r="1324" spans="1:8" x14ac:dyDescent="0.2">
      <c r="A1324" s="72" t="s">
        <v>1984</v>
      </c>
      <c r="B1324" s="74">
        <v>38551</v>
      </c>
      <c r="C1324" s="71">
        <v>779</v>
      </c>
      <c r="D1324" s="64" t="s">
        <v>989</v>
      </c>
      <c r="E1324" s="72">
        <v>137.37</v>
      </c>
      <c r="F1324" s="62" t="s">
        <v>1610</v>
      </c>
      <c r="G1324" s="62" t="s">
        <v>1587</v>
      </c>
      <c r="H1324" s="62" t="s">
        <v>1548</v>
      </c>
    </row>
    <row r="1325" spans="1:8" x14ac:dyDescent="0.2">
      <c r="A1325" s="72" t="s">
        <v>1985</v>
      </c>
      <c r="B1325" s="74">
        <v>38551</v>
      </c>
      <c r="C1325" s="71">
        <v>780</v>
      </c>
      <c r="D1325" s="64" t="s">
        <v>989</v>
      </c>
      <c r="E1325" s="72">
        <v>333.77</v>
      </c>
      <c r="F1325" s="62" t="s">
        <v>1594</v>
      </c>
      <c r="G1325" s="62" t="s">
        <v>1587</v>
      </c>
      <c r="H1325" s="62" t="s">
        <v>1597</v>
      </c>
    </row>
    <row r="1326" spans="1:8" x14ac:dyDescent="0.2">
      <c r="A1326" s="72" t="s">
        <v>1986</v>
      </c>
      <c r="B1326" s="74">
        <v>38551</v>
      </c>
      <c r="C1326" s="71">
        <v>776</v>
      </c>
      <c r="D1326" s="64" t="s">
        <v>989</v>
      </c>
      <c r="E1326" s="72">
        <v>243.3</v>
      </c>
      <c r="F1326" s="62" t="s">
        <v>1594</v>
      </c>
      <c r="G1326" s="62" t="s">
        <v>1587</v>
      </c>
      <c r="H1326" s="62" t="s">
        <v>1597</v>
      </c>
    </row>
    <row r="1327" spans="1:8" x14ac:dyDescent="0.2">
      <c r="A1327" s="72" t="s">
        <v>1988</v>
      </c>
      <c r="B1327" s="74">
        <v>38552</v>
      </c>
      <c r="C1327" s="71">
        <v>240</v>
      </c>
      <c r="D1327" s="64" t="s">
        <v>989</v>
      </c>
      <c r="E1327" s="72">
        <v>367.6</v>
      </c>
      <c r="F1327" s="62" t="s">
        <v>1790</v>
      </c>
      <c r="G1327" s="62" t="s">
        <v>1587</v>
      </c>
      <c r="H1327" s="62" t="s">
        <v>1554</v>
      </c>
    </row>
    <row r="1328" spans="1:8" x14ac:dyDescent="0.2">
      <c r="A1328" s="72" t="s">
        <v>1989</v>
      </c>
      <c r="B1328" s="74">
        <v>38552</v>
      </c>
      <c r="C1328" s="71">
        <v>736</v>
      </c>
      <c r="D1328" s="64" t="s">
        <v>989</v>
      </c>
      <c r="E1328" s="72">
        <v>2140</v>
      </c>
      <c r="F1328" s="62" t="s">
        <v>1594</v>
      </c>
      <c r="G1328" s="62" t="s">
        <v>1587</v>
      </c>
      <c r="H1328" s="62" t="s">
        <v>1576</v>
      </c>
    </row>
    <row r="1329" spans="1:8" x14ac:dyDescent="0.2">
      <c r="A1329" s="72" t="s">
        <v>1991</v>
      </c>
      <c r="B1329" s="74">
        <v>38553</v>
      </c>
      <c r="C1329" s="71">
        <v>504</v>
      </c>
      <c r="D1329" s="64" t="s">
        <v>989</v>
      </c>
      <c r="E1329" s="27">
        <v>2960</v>
      </c>
      <c r="F1329" s="62" t="s">
        <v>1963</v>
      </c>
      <c r="G1329" s="62" t="s">
        <v>1587</v>
      </c>
      <c r="H1329" s="62" t="s">
        <v>1528</v>
      </c>
    </row>
    <row r="1330" spans="1:8" x14ac:dyDescent="0.2">
      <c r="A1330" s="72" t="s">
        <v>1992</v>
      </c>
      <c r="B1330" s="74">
        <v>38553</v>
      </c>
      <c r="C1330" s="71">
        <v>85</v>
      </c>
      <c r="D1330" s="64" t="s">
        <v>989</v>
      </c>
      <c r="E1330" s="27">
        <v>184.15</v>
      </c>
      <c r="F1330" s="62" t="s">
        <v>1610</v>
      </c>
      <c r="G1330" s="62" t="s">
        <v>1587</v>
      </c>
      <c r="H1330" s="62" t="s">
        <v>1597</v>
      </c>
    </row>
    <row r="1331" spans="1:8" x14ac:dyDescent="0.2">
      <c r="A1331" s="72" t="s">
        <v>1993</v>
      </c>
      <c r="B1331" s="74">
        <v>38553</v>
      </c>
      <c r="C1331" s="71">
        <v>768</v>
      </c>
      <c r="D1331" s="64" t="s">
        <v>989</v>
      </c>
      <c r="E1331" s="27">
        <v>252</v>
      </c>
      <c r="F1331" s="62" t="s">
        <v>1594</v>
      </c>
      <c r="G1331" s="62" t="s">
        <v>1587</v>
      </c>
      <c r="H1331" s="62" t="s">
        <v>1597</v>
      </c>
    </row>
    <row r="1332" spans="1:8" x14ac:dyDescent="0.2">
      <c r="A1332" s="72" t="s">
        <v>1995</v>
      </c>
      <c r="B1332" s="74">
        <v>38554</v>
      </c>
      <c r="C1332" s="71">
        <v>789</v>
      </c>
      <c r="D1332" s="64" t="s">
        <v>989</v>
      </c>
      <c r="E1332" s="27">
        <v>160.96</v>
      </c>
      <c r="F1332" s="62" t="s">
        <v>1594</v>
      </c>
      <c r="G1332" s="62" t="s">
        <v>1587</v>
      </c>
      <c r="H1332" s="62" t="s">
        <v>1569</v>
      </c>
    </row>
    <row r="1333" spans="1:8" x14ac:dyDescent="0.2">
      <c r="A1333" s="72" t="s">
        <v>1996</v>
      </c>
      <c r="B1333" s="74">
        <v>38554</v>
      </c>
      <c r="C1333" s="71">
        <v>78</v>
      </c>
      <c r="D1333" s="64" t="s">
        <v>2327</v>
      </c>
      <c r="E1333" s="72">
        <v>39967</v>
      </c>
      <c r="F1333" s="62" t="s">
        <v>1594</v>
      </c>
      <c r="G1333" s="62" t="s">
        <v>1587</v>
      </c>
      <c r="H1333" s="62" t="s">
        <v>1597</v>
      </c>
    </row>
    <row r="1334" spans="1:8" x14ac:dyDescent="0.2">
      <c r="A1334" s="72" t="s">
        <v>1997</v>
      </c>
      <c r="B1334" s="74">
        <v>38555</v>
      </c>
      <c r="C1334" s="71">
        <v>781</v>
      </c>
      <c r="D1334" s="64" t="s">
        <v>2327</v>
      </c>
      <c r="E1334" s="72">
        <v>-33076</v>
      </c>
      <c r="F1334" s="62" t="s">
        <v>1610</v>
      </c>
      <c r="G1334" s="62" t="s">
        <v>1587</v>
      </c>
      <c r="H1334" s="62" t="s">
        <v>1597</v>
      </c>
    </row>
    <row r="1335" spans="1:8" x14ac:dyDescent="0.2">
      <c r="A1335" s="72" t="s">
        <v>1998</v>
      </c>
      <c r="B1335" s="74">
        <v>38555</v>
      </c>
      <c r="C1335" s="71">
        <v>11</v>
      </c>
      <c r="D1335" s="64" t="s">
        <v>2328</v>
      </c>
      <c r="E1335" s="72">
        <v>192</v>
      </c>
      <c r="F1335" s="62" t="s">
        <v>1594</v>
      </c>
      <c r="G1335" s="62" t="s">
        <v>1587</v>
      </c>
      <c r="H1335" s="62" t="s">
        <v>1538</v>
      </c>
    </row>
    <row r="1336" spans="1:8" x14ac:dyDescent="0.2">
      <c r="A1336" s="72" t="s">
        <v>2001</v>
      </c>
      <c r="B1336" s="74">
        <v>38555</v>
      </c>
      <c r="C1336" s="71">
        <v>790</v>
      </c>
      <c r="D1336" s="64" t="s">
        <v>2328</v>
      </c>
      <c r="E1336" s="72">
        <v>877.06</v>
      </c>
      <c r="F1336" s="62" t="s">
        <v>1599</v>
      </c>
      <c r="G1336" s="62" t="s">
        <v>1587</v>
      </c>
      <c r="H1336" s="62" t="s">
        <v>1549</v>
      </c>
    </row>
    <row r="1337" spans="1:8" x14ac:dyDescent="0.2">
      <c r="A1337" s="72" t="s">
        <v>1999</v>
      </c>
      <c r="B1337" s="74">
        <v>38559</v>
      </c>
      <c r="C1337" s="71">
        <v>3</v>
      </c>
      <c r="D1337" s="64" t="s">
        <v>2328</v>
      </c>
      <c r="E1337" s="72">
        <v>481.92</v>
      </c>
      <c r="F1337" s="62" t="s">
        <v>1790</v>
      </c>
      <c r="G1337" s="62" t="s">
        <v>1587</v>
      </c>
      <c r="H1337" s="62" t="s">
        <v>1542</v>
      </c>
    </row>
    <row r="1338" spans="1:8" x14ac:dyDescent="0.2">
      <c r="A1338" s="72" t="s">
        <v>2000</v>
      </c>
      <c r="B1338" s="74">
        <v>38559</v>
      </c>
      <c r="C1338" s="71">
        <v>750</v>
      </c>
      <c r="D1338" s="64" t="s">
        <v>2328</v>
      </c>
      <c r="E1338" s="72">
        <v>148.06</v>
      </c>
      <c r="F1338" s="62" t="s">
        <v>1610</v>
      </c>
      <c r="G1338" s="62" t="s">
        <v>1587</v>
      </c>
      <c r="H1338" s="62" t="s">
        <v>1557</v>
      </c>
    </row>
    <row r="1339" spans="1:8" x14ac:dyDescent="0.2">
      <c r="A1339" s="72" t="s">
        <v>2002</v>
      </c>
      <c r="B1339" s="74">
        <v>38559</v>
      </c>
      <c r="C1339" s="71">
        <v>720</v>
      </c>
      <c r="D1339" s="64" t="s">
        <v>2328</v>
      </c>
      <c r="E1339" s="72">
        <v>600</v>
      </c>
      <c r="F1339" s="62" t="s">
        <v>1610</v>
      </c>
      <c r="G1339" s="62" t="s">
        <v>1587</v>
      </c>
      <c r="H1339" s="62" t="s">
        <v>1597</v>
      </c>
    </row>
    <row r="1340" spans="1:8" x14ac:dyDescent="0.2">
      <c r="A1340" s="72" t="s">
        <v>2003</v>
      </c>
      <c r="B1340" s="74">
        <v>38562</v>
      </c>
      <c r="C1340" s="71">
        <v>560</v>
      </c>
      <c r="D1340" s="64" t="s">
        <v>2328</v>
      </c>
      <c r="E1340" s="72">
        <v>77.2</v>
      </c>
      <c r="F1340" s="62" t="s">
        <v>1963</v>
      </c>
      <c r="G1340" s="62" t="s">
        <v>1587</v>
      </c>
      <c r="H1340" s="62" t="s">
        <v>1528</v>
      </c>
    </row>
    <row r="1341" spans="1:8" x14ac:dyDescent="0.2">
      <c r="A1341" s="72" t="s">
        <v>2004</v>
      </c>
      <c r="B1341" s="74">
        <v>38562</v>
      </c>
      <c r="C1341" s="71">
        <v>560</v>
      </c>
      <c r="D1341" s="64" t="s">
        <v>2328</v>
      </c>
      <c r="E1341" s="72">
        <v>989.01</v>
      </c>
      <c r="F1341" s="62" t="s">
        <v>1963</v>
      </c>
      <c r="G1341" s="62" t="s">
        <v>1587</v>
      </c>
      <c r="H1341" s="62" t="s">
        <v>1528</v>
      </c>
    </row>
    <row r="1342" spans="1:8" x14ac:dyDescent="0.2">
      <c r="A1342" s="72" t="s">
        <v>2005</v>
      </c>
      <c r="B1342" s="74">
        <v>38562</v>
      </c>
      <c r="C1342" s="71">
        <v>560</v>
      </c>
      <c r="D1342" s="64" t="s">
        <v>2328</v>
      </c>
      <c r="E1342" s="72">
        <v>1388</v>
      </c>
      <c r="F1342" s="62" t="s">
        <v>1963</v>
      </c>
      <c r="G1342" s="62" t="s">
        <v>1587</v>
      </c>
      <c r="H1342" s="62" t="s">
        <v>1528</v>
      </c>
    </row>
    <row r="1343" spans="1:8" x14ac:dyDescent="0.2">
      <c r="A1343" s="72" t="s">
        <v>2006</v>
      </c>
      <c r="B1343" s="74">
        <v>38562</v>
      </c>
      <c r="C1343" s="71">
        <v>289</v>
      </c>
      <c r="D1343" s="64" t="s">
        <v>2328</v>
      </c>
      <c r="E1343" s="72">
        <v>630</v>
      </c>
      <c r="F1343" s="62" t="s">
        <v>1594</v>
      </c>
      <c r="G1343" s="62" t="s">
        <v>1587</v>
      </c>
      <c r="H1343" s="62" t="s">
        <v>1528</v>
      </c>
    </row>
    <row r="1344" spans="1:8" x14ac:dyDescent="0.2">
      <c r="A1344" s="72" t="s">
        <v>2007</v>
      </c>
      <c r="B1344" s="74">
        <v>38562</v>
      </c>
      <c r="C1344" s="71">
        <v>772</v>
      </c>
      <c r="D1344" s="64" t="s">
        <v>1036</v>
      </c>
      <c r="E1344" s="72">
        <v>3380</v>
      </c>
      <c r="F1344" s="62" t="s">
        <v>1591</v>
      </c>
      <c r="G1344" s="62" t="s">
        <v>1588</v>
      </c>
      <c r="H1344" s="62" t="s">
        <v>2329</v>
      </c>
    </row>
    <row r="1345" spans="1:8" x14ac:dyDescent="0.2">
      <c r="A1345" s="72" t="s">
        <v>2008</v>
      </c>
      <c r="B1345" s="74">
        <v>38565</v>
      </c>
      <c r="C1345" s="71">
        <v>794</v>
      </c>
      <c r="D1345" s="64" t="s">
        <v>1036</v>
      </c>
      <c r="E1345" s="72">
        <v>3380</v>
      </c>
      <c r="F1345" s="62" t="s">
        <v>1963</v>
      </c>
      <c r="G1345" s="62" t="s">
        <v>1587</v>
      </c>
      <c r="H1345" s="62" t="s">
        <v>1528</v>
      </c>
    </row>
    <row r="1346" spans="1:8" x14ac:dyDescent="0.2">
      <c r="A1346" s="72" t="s">
        <v>2009</v>
      </c>
      <c r="B1346" s="74">
        <v>38565</v>
      </c>
      <c r="C1346" s="71">
        <v>795</v>
      </c>
      <c r="D1346" s="64" t="s">
        <v>1036</v>
      </c>
      <c r="E1346" s="72">
        <v>4254</v>
      </c>
      <c r="F1346" s="62" t="s">
        <v>1963</v>
      </c>
      <c r="G1346" s="62" t="s">
        <v>1587</v>
      </c>
      <c r="H1346" s="62" t="s">
        <v>1535</v>
      </c>
    </row>
    <row r="1347" spans="1:8" x14ac:dyDescent="0.2">
      <c r="A1347" s="72" t="s">
        <v>2010</v>
      </c>
      <c r="B1347" s="74">
        <v>38565</v>
      </c>
      <c r="C1347" s="71">
        <v>475</v>
      </c>
      <c r="D1347" s="64" t="s">
        <v>1036</v>
      </c>
      <c r="E1347" s="72">
        <v>8495</v>
      </c>
      <c r="F1347" s="62" t="s">
        <v>1610</v>
      </c>
      <c r="G1347" s="62" t="s">
        <v>1587</v>
      </c>
      <c r="H1347" s="62" t="s">
        <v>1597</v>
      </c>
    </row>
    <row r="1348" spans="1:8" x14ac:dyDescent="0.2">
      <c r="A1348" s="72" t="s">
        <v>2121</v>
      </c>
      <c r="B1348" s="74">
        <v>38565</v>
      </c>
      <c r="C1348" s="71">
        <v>791</v>
      </c>
      <c r="D1348" s="64" t="s">
        <v>1036</v>
      </c>
      <c r="E1348" s="72">
        <v>11617</v>
      </c>
      <c r="F1348" s="62" t="s">
        <v>1963</v>
      </c>
      <c r="G1348" s="62" t="s">
        <v>1587</v>
      </c>
      <c r="H1348" s="62" t="s">
        <v>1551</v>
      </c>
    </row>
    <row r="1349" spans="1:8" x14ac:dyDescent="0.2">
      <c r="A1349" s="72" t="s">
        <v>2012</v>
      </c>
      <c r="B1349" s="74">
        <v>38565</v>
      </c>
      <c r="C1349" s="71">
        <v>792</v>
      </c>
      <c r="D1349" s="64" t="s">
        <v>1036</v>
      </c>
      <c r="E1349" s="72">
        <v>4892</v>
      </c>
      <c r="F1349" s="62" t="s">
        <v>1610</v>
      </c>
      <c r="G1349" s="62" t="s">
        <v>1587</v>
      </c>
      <c r="H1349" s="62" t="s">
        <v>1597</v>
      </c>
    </row>
    <row r="1350" spans="1:8" x14ac:dyDescent="0.2">
      <c r="A1350" s="72" t="s">
        <v>2013</v>
      </c>
      <c r="B1350" s="74">
        <v>38566</v>
      </c>
      <c r="C1350" s="71">
        <v>754</v>
      </c>
      <c r="D1350" s="64" t="s">
        <v>1036</v>
      </c>
      <c r="E1350" s="72">
        <v>5250</v>
      </c>
      <c r="F1350" s="62" t="s">
        <v>1610</v>
      </c>
      <c r="G1350" s="62" t="s">
        <v>1587</v>
      </c>
      <c r="H1350" s="62" t="s">
        <v>1597</v>
      </c>
    </row>
    <row r="1351" spans="1:8" x14ac:dyDescent="0.2">
      <c r="A1351" s="72" t="s">
        <v>2014</v>
      </c>
      <c r="B1351" s="74">
        <v>38572</v>
      </c>
      <c r="C1351" s="71">
        <v>796</v>
      </c>
      <c r="D1351" s="64" t="s">
        <v>1036</v>
      </c>
      <c r="E1351" s="72">
        <v>366</v>
      </c>
      <c r="F1351" s="62" t="s">
        <v>1591</v>
      </c>
      <c r="G1351" s="62" t="s">
        <v>1587</v>
      </c>
      <c r="H1351" s="62" t="s">
        <v>1536</v>
      </c>
    </row>
    <row r="1352" spans="1:8" x14ac:dyDescent="0.2">
      <c r="A1352" s="72" t="s">
        <v>2015</v>
      </c>
      <c r="B1352" s="74">
        <v>38572</v>
      </c>
      <c r="C1352" s="71">
        <v>234</v>
      </c>
      <c r="D1352" s="64" t="s">
        <v>1036</v>
      </c>
      <c r="E1352" s="72">
        <v>7583.88</v>
      </c>
      <c r="F1352" s="62" t="s">
        <v>1591</v>
      </c>
      <c r="G1352" s="62" t="s">
        <v>1587</v>
      </c>
      <c r="H1352" s="62" t="s">
        <v>1597</v>
      </c>
    </row>
    <row r="1353" spans="1:8" x14ac:dyDescent="0.2">
      <c r="A1353" s="72" t="s">
        <v>2017</v>
      </c>
      <c r="B1353" s="74">
        <v>38575</v>
      </c>
      <c r="C1353" s="71">
        <v>169</v>
      </c>
      <c r="D1353" s="64" t="s">
        <v>1036</v>
      </c>
      <c r="E1353" s="72">
        <v>595.52</v>
      </c>
      <c r="F1353" s="62" t="s">
        <v>1594</v>
      </c>
      <c r="G1353" s="62" t="s">
        <v>1587</v>
      </c>
      <c r="H1353" s="62" t="s">
        <v>1538</v>
      </c>
    </row>
    <row r="1354" spans="1:8" x14ac:dyDescent="0.2">
      <c r="A1354" s="72" t="s">
        <v>2018</v>
      </c>
      <c r="B1354" s="74">
        <v>38576</v>
      </c>
      <c r="C1354" s="71">
        <v>754</v>
      </c>
      <c r="D1354" s="64" t="s">
        <v>1036</v>
      </c>
      <c r="E1354" s="72">
        <v>7569</v>
      </c>
      <c r="F1354" s="62" t="s">
        <v>1610</v>
      </c>
      <c r="G1354" s="62" t="s">
        <v>1587</v>
      </c>
      <c r="H1354" s="62" t="s">
        <v>1597</v>
      </c>
    </row>
    <row r="1355" spans="1:8" x14ac:dyDescent="0.2">
      <c r="A1355" s="72" t="s">
        <v>2019</v>
      </c>
      <c r="B1355" s="74">
        <v>38582</v>
      </c>
      <c r="C1355" s="71">
        <v>181</v>
      </c>
      <c r="D1355" s="64" t="s">
        <v>1036</v>
      </c>
      <c r="E1355" s="72">
        <v>-366</v>
      </c>
      <c r="F1355" s="62" t="s">
        <v>1610</v>
      </c>
      <c r="G1355" s="62" t="s">
        <v>1587</v>
      </c>
      <c r="H1355" s="62" t="s">
        <v>1557</v>
      </c>
    </row>
    <row r="1356" spans="1:8" x14ac:dyDescent="0.2">
      <c r="A1356" s="72" t="s">
        <v>2020</v>
      </c>
      <c r="B1356" s="74">
        <v>38586</v>
      </c>
      <c r="C1356" s="71">
        <v>560</v>
      </c>
      <c r="D1356" s="64" t="s">
        <v>1036</v>
      </c>
      <c r="E1356" s="72">
        <v>595</v>
      </c>
      <c r="F1356" s="62" t="s">
        <v>1594</v>
      </c>
      <c r="G1356" s="62" t="s">
        <v>1587</v>
      </c>
      <c r="H1356" s="62" t="s">
        <v>1528</v>
      </c>
    </row>
    <row r="1357" spans="1:8" x14ac:dyDescent="0.2">
      <c r="A1357" s="72" t="s">
        <v>2021</v>
      </c>
      <c r="B1357" s="74">
        <v>38587</v>
      </c>
      <c r="C1357" s="71">
        <v>797</v>
      </c>
      <c r="D1357" s="64" t="s">
        <v>1036</v>
      </c>
      <c r="E1357" s="72">
        <v>12850</v>
      </c>
      <c r="F1357" s="62" t="s">
        <v>1594</v>
      </c>
      <c r="G1357" s="62" t="s">
        <v>1587</v>
      </c>
      <c r="H1357" s="62" t="s">
        <v>1538</v>
      </c>
    </row>
    <row r="1358" spans="1:8" x14ac:dyDescent="0.2">
      <c r="A1358" s="72" t="s">
        <v>2022</v>
      </c>
      <c r="B1358" s="74">
        <v>38587</v>
      </c>
      <c r="C1358" s="71">
        <v>560</v>
      </c>
      <c r="D1358" s="64" t="s">
        <v>1036</v>
      </c>
      <c r="E1358" s="72">
        <v>7070</v>
      </c>
      <c r="F1358" s="62" t="s">
        <v>1594</v>
      </c>
      <c r="G1358" s="62" t="s">
        <v>1587</v>
      </c>
      <c r="H1358" s="62" t="s">
        <v>1528</v>
      </c>
    </row>
    <row r="1359" spans="1:8" x14ac:dyDescent="0.2">
      <c r="A1359" s="72" t="s">
        <v>2016</v>
      </c>
      <c r="B1359" s="74">
        <v>38588</v>
      </c>
      <c r="C1359" s="71">
        <v>726</v>
      </c>
      <c r="D1359" s="64" t="s">
        <v>1036</v>
      </c>
      <c r="E1359" s="72">
        <v>245</v>
      </c>
      <c r="F1359" s="62" t="s">
        <v>1610</v>
      </c>
      <c r="G1359" s="62" t="s">
        <v>1587</v>
      </c>
      <c r="H1359" s="62" t="s">
        <v>1557</v>
      </c>
    </row>
    <row r="1360" spans="1:8" x14ac:dyDescent="0.2">
      <c r="A1360" s="72" t="s">
        <v>2023</v>
      </c>
      <c r="B1360" s="74">
        <v>38589</v>
      </c>
      <c r="C1360" s="71">
        <v>560</v>
      </c>
      <c r="D1360" s="64" t="s">
        <v>1036</v>
      </c>
      <c r="E1360" s="72">
        <v>482</v>
      </c>
      <c r="F1360" s="62" t="s">
        <v>1594</v>
      </c>
      <c r="G1360" s="62" t="s">
        <v>1587</v>
      </c>
      <c r="H1360" s="62" t="s">
        <v>1528</v>
      </c>
    </row>
    <row r="1361" spans="1:8" x14ac:dyDescent="0.2">
      <c r="A1361" s="72" t="s">
        <v>2024</v>
      </c>
      <c r="B1361" s="74">
        <v>38590</v>
      </c>
      <c r="C1361" s="71">
        <v>519</v>
      </c>
      <c r="D1361" s="64" t="s">
        <v>1036</v>
      </c>
      <c r="E1361" s="72">
        <v>15848.4</v>
      </c>
      <c r="F1361" s="62" t="s">
        <v>1591</v>
      </c>
      <c r="G1361" s="62" t="s">
        <v>1587</v>
      </c>
      <c r="H1361" s="62" t="s">
        <v>1528</v>
      </c>
    </row>
    <row r="1362" spans="1:8" x14ac:dyDescent="0.2">
      <c r="A1362" s="72" t="s">
        <v>2025</v>
      </c>
      <c r="B1362" s="74">
        <v>38590</v>
      </c>
      <c r="C1362" s="71">
        <v>519</v>
      </c>
      <c r="D1362" s="64" t="s">
        <v>1036</v>
      </c>
      <c r="E1362" s="72">
        <v>16890</v>
      </c>
      <c r="F1362" s="62" t="s">
        <v>1591</v>
      </c>
      <c r="G1362" s="62" t="s">
        <v>1587</v>
      </c>
      <c r="H1362" s="62" t="s">
        <v>1528</v>
      </c>
    </row>
    <row r="1363" spans="1:8" x14ac:dyDescent="0.2">
      <c r="A1363" s="72" t="s">
        <v>2026</v>
      </c>
      <c r="B1363" s="74">
        <v>38590</v>
      </c>
      <c r="C1363" s="71">
        <v>174</v>
      </c>
      <c r="D1363" s="64" t="s">
        <v>1036</v>
      </c>
      <c r="E1363" s="72">
        <v>597</v>
      </c>
      <c r="F1363" s="62" t="s">
        <v>1790</v>
      </c>
      <c r="G1363" s="62" t="s">
        <v>1587</v>
      </c>
      <c r="H1363" s="62" t="s">
        <v>1573</v>
      </c>
    </row>
    <row r="1364" spans="1:8" x14ac:dyDescent="0.2">
      <c r="A1364" s="72" t="s">
        <v>2027</v>
      </c>
      <c r="B1364" s="74">
        <v>38590</v>
      </c>
      <c r="C1364" s="71">
        <v>798</v>
      </c>
      <c r="D1364" s="64" t="s">
        <v>1036</v>
      </c>
      <c r="E1364" s="72">
        <v>12767</v>
      </c>
      <c r="F1364" s="62" t="s">
        <v>1599</v>
      </c>
      <c r="G1364" s="62" t="s">
        <v>1587</v>
      </c>
      <c r="H1364" s="62" t="s">
        <v>2330</v>
      </c>
    </row>
    <row r="1365" spans="1:8" x14ac:dyDescent="0.2">
      <c r="A1365" s="72" t="s">
        <v>2028</v>
      </c>
      <c r="B1365" s="74">
        <v>38593</v>
      </c>
      <c r="C1365" s="71">
        <v>44</v>
      </c>
      <c r="D1365" s="64" t="s">
        <v>1036</v>
      </c>
      <c r="E1365" s="72">
        <v>9355</v>
      </c>
      <c r="F1365" s="62" t="s">
        <v>1594</v>
      </c>
      <c r="G1365" s="62" t="s">
        <v>1587</v>
      </c>
      <c r="H1365" s="62" t="s">
        <v>1597</v>
      </c>
    </row>
    <row r="1366" spans="1:8" x14ac:dyDescent="0.2">
      <c r="A1366" s="72" t="s">
        <v>2030</v>
      </c>
      <c r="B1366" s="74">
        <v>38595</v>
      </c>
      <c r="C1366" s="71">
        <v>700</v>
      </c>
      <c r="D1366" s="64" t="s">
        <v>1036</v>
      </c>
      <c r="E1366" s="72">
        <v>11599</v>
      </c>
      <c r="F1366" s="62" t="s">
        <v>2280</v>
      </c>
      <c r="G1366" s="62" t="s">
        <v>1587</v>
      </c>
      <c r="H1366" s="62" t="s">
        <v>1551</v>
      </c>
    </row>
    <row r="1367" spans="1:8" x14ac:dyDescent="0.2">
      <c r="A1367" s="72" t="s">
        <v>2031</v>
      </c>
      <c r="B1367" s="74">
        <v>38595</v>
      </c>
      <c r="C1367" s="71">
        <v>700</v>
      </c>
      <c r="D1367" s="64" t="s">
        <v>1036</v>
      </c>
      <c r="E1367" s="72">
        <v>18327</v>
      </c>
      <c r="F1367" s="62" t="s">
        <v>2280</v>
      </c>
      <c r="G1367" s="62" t="s">
        <v>1587</v>
      </c>
      <c r="H1367" s="62" t="s">
        <v>1551</v>
      </c>
    </row>
    <row r="1368" spans="1:8" x14ac:dyDescent="0.2">
      <c r="A1368" s="72" t="s">
        <v>2032</v>
      </c>
      <c r="B1368" s="74">
        <v>38595</v>
      </c>
      <c r="C1368" s="71">
        <v>700</v>
      </c>
      <c r="D1368" s="64" t="s">
        <v>1036</v>
      </c>
      <c r="E1368" s="72">
        <v>6675</v>
      </c>
      <c r="F1368" s="62" t="s">
        <v>2280</v>
      </c>
      <c r="G1368" s="62" t="s">
        <v>1587</v>
      </c>
      <c r="H1368" s="62" t="s">
        <v>1551</v>
      </c>
    </row>
    <row r="1369" spans="1:8" x14ac:dyDescent="0.2">
      <c r="A1369" s="72" t="s">
        <v>2033</v>
      </c>
      <c r="B1369" s="74">
        <v>38595</v>
      </c>
      <c r="C1369" s="71">
        <v>793</v>
      </c>
      <c r="D1369" s="64" t="s">
        <v>1036</v>
      </c>
      <c r="E1369" s="72">
        <v>8122</v>
      </c>
      <c r="F1369" s="62" t="s">
        <v>1591</v>
      </c>
      <c r="G1369" s="62" t="s">
        <v>1588</v>
      </c>
      <c r="H1369" s="62" t="s">
        <v>2331</v>
      </c>
    </row>
    <row r="1370" spans="1:8" x14ac:dyDescent="0.2">
      <c r="A1370" s="72" t="s">
        <v>2034</v>
      </c>
      <c r="B1370" s="74">
        <v>38596</v>
      </c>
      <c r="C1370" s="71">
        <v>234</v>
      </c>
      <c r="D1370" s="64" t="s">
        <v>1036</v>
      </c>
      <c r="E1370" s="72">
        <v>370.94</v>
      </c>
      <c r="F1370" s="62" t="s">
        <v>1591</v>
      </c>
      <c r="G1370" s="62" t="s">
        <v>1587</v>
      </c>
      <c r="H1370" s="62" t="s">
        <v>1597</v>
      </c>
    </row>
    <row r="1371" spans="1:8" x14ac:dyDescent="0.2">
      <c r="A1371" s="72" t="s">
        <v>2035</v>
      </c>
      <c r="B1371" s="74">
        <v>38596</v>
      </c>
      <c r="C1371" s="71">
        <v>799</v>
      </c>
      <c r="D1371" s="64" t="s">
        <v>1036</v>
      </c>
      <c r="E1371" s="72">
        <v>418.2</v>
      </c>
      <c r="F1371" s="62" t="s">
        <v>1599</v>
      </c>
      <c r="G1371" s="62" t="s">
        <v>1587</v>
      </c>
      <c r="H1371" s="62" t="s">
        <v>1528</v>
      </c>
    </row>
    <row r="1372" spans="1:8" x14ac:dyDescent="0.2">
      <c r="A1372" s="72" t="s">
        <v>2036</v>
      </c>
      <c r="B1372" s="74">
        <v>38601</v>
      </c>
      <c r="C1372" s="71">
        <v>801</v>
      </c>
      <c r="D1372" s="64" t="s">
        <v>1036</v>
      </c>
      <c r="E1372" s="27">
        <v>1350</v>
      </c>
      <c r="F1372" s="62" t="s">
        <v>1591</v>
      </c>
      <c r="G1372" s="62" t="s">
        <v>1587</v>
      </c>
      <c r="H1372" s="62" t="s">
        <v>1544</v>
      </c>
    </row>
    <row r="1373" spans="1:8" x14ac:dyDescent="0.2">
      <c r="A1373" s="72" t="s">
        <v>2037</v>
      </c>
      <c r="B1373" s="74">
        <v>38601</v>
      </c>
      <c r="C1373" s="71">
        <v>306</v>
      </c>
      <c r="D1373" s="64" t="s">
        <v>1036</v>
      </c>
      <c r="E1373" s="27">
        <v>268.79000000000002</v>
      </c>
      <c r="F1373" s="62" t="s">
        <v>1599</v>
      </c>
      <c r="G1373" s="62" t="s">
        <v>1587</v>
      </c>
      <c r="H1373" s="62" t="s">
        <v>1535</v>
      </c>
    </row>
    <row r="1374" spans="1:8" x14ac:dyDescent="0.2">
      <c r="A1374" s="72" t="s">
        <v>2038</v>
      </c>
      <c r="B1374" s="74">
        <v>38601</v>
      </c>
      <c r="C1374" s="71">
        <v>643</v>
      </c>
      <c r="D1374" s="64" t="s">
        <v>1036</v>
      </c>
      <c r="E1374" s="27">
        <v>197</v>
      </c>
      <c r="F1374" s="62" t="s">
        <v>1594</v>
      </c>
      <c r="G1374" s="62" t="s">
        <v>1587</v>
      </c>
      <c r="H1374" s="62" t="s">
        <v>1597</v>
      </c>
    </row>
    <row r="1375" spans="1:8" x14ac:dyDescent="0.2">
      <c r="A1375" s="72" t="s">
        <v>2039</v>
      </c>
      <c r="B1375" s="74">
        <v>38601</v>
      </c>
      <c r="C1375" s="71">
        <v>803</v>
      </c>
      <c r="D1375" s="64" t="s">
        <v>1036</v>
      </c>
      <c r="E1375" s="27">
        <v>141.63999999999999</v>
      </c>
      <c r="F1375" s="62" t="s">
        <v>1594</v>
      </c>
      <c r="G1375" s="62" t="s">
        <v>1587</v>
      </c>
      <c r="H1375" s="62" t="s">
        <v>1538</v>
      </c>
    </row>
    <row r="1376" spans="1:8" x14ac:dyDescent="0.2">
      <c r="A1376" s="72" t="s">
        <v>2040</v>
      </c>
      <c r="B1376" s="74">
        <v>38601</v>
      </c>
      <c r="C1376" s="71">
        <v>546</v>
      </c>
      <c r="D1376" s="64" t="s">
        <v>1036</v>
      </c>
      <c r="E1376" s="27">
        <v>864.5</v>
      </c>
      <c r="F1376" s="62" t="s">
        <v>1594</v>
      </c>
      <c r="G1376" s="62" t="s">
        <v>1587</v>
      </c>
      <c r="H1376" s="62" t="s">
        <v>1538</v>
      </c>
    </row>
    <row r="1377" spans="1:8" x14ac:dyDescent="0.2">
      <c r="A1377" s="72" t="s">
        <v>2041</v>
      </c>
      <c r="B1377" s="74">
        <v>38601</v>
      </c>
      <c r="C1377" s="71">
        <v>804</v>
      </c>
      <c r="D1377" s="64" t="s">
        <v>2332</v>
      </c>
      <c r="E1377" s="72">
        <v>268.68</v>
      </c>
      <c r="F1377" s="62" t="s">
        <v>1594</v>
      </c>
      <c r="G1377" s="62" t="s">
        <v>1587</v>
      </c>
      <c r="H1377" s="62" t="s">
        <v>1538</v>
      </c>
    </row>
    <row r="1378" spans="1:8" x14ac:dyDescent="0.2">
      <c r="A1378" s="72" t="s">
        <v>2042</v>
      </c>
      <c r="B1378" s="74">
        <v>38601</v>
      </c>
      <c r="C1378" s="71">
        <v>315</v>
      </c>
      <c r="D1378" s="64" t="s">
        <v>2333</v>
      </c>
      <c r="E1378" s="72">
        <v>318.06</v>
      </c>
      <c r="F1378" s="62" t="s">
        <v>1594</v>
      </c>
      <c r="G1378" s="62" t="s">
        <v>1587</v>
      </c>
      <c r="H1378" s="62" t="s">
        <v>1597</v>
      </c>
    </row>
    <row r="1379" spans="1:8" x14ac:dyDescent="0.2">
      <c r="A1379" s="72" t="s">
        <v>2043</v>
      </c>
      <c r="B1379" s="74">
        <v>38601</v>
      </c>
      <c r="C1379" s="71">
        <v>157</v>
      </c>
      <c r="D1379" s="64" t="s">
        <v>2333</v>
      </c>
      <c r="E1379" s="72">
        <v>497.18</v>
      </c>
      <c r="F1379" s="62" t="s">
        <v>1594</v>
      </c>
      <c r="G1379" s="62" t="s">
        <v>1587</v>
      </c>
      <c r="H1379" s="62" t="s">
        <v>1597</v>
      </c>
    </row>
    <row r="1380" spans="1:8" x14ac:dyDescent="0.2">
      <c r="A1380" s="72" t="s">
        <v>2044</v>
      </c>
      <c r="B1380" s="74">
        <v>38601</v>
      </c>
      <c r="C1380" s="71">
        <v>315</v>
      </c>
      <c r="D1380" s="64" t="s">
        <v>2333</v>
      </c>
      <c r="E1380" s="72">
        <v>262.10000000000002</v>
      </c>
      <c r="F1380" s="62" t="s">
        <v>1594</v>
      </c>
      <c r="G1380" s="62" t="s">
        <v>1587</v>
      </c>
      <c r="H1380" s="62" t="s">
        <v>1597</v>
      </c>
    </row>
    <row r="1381" spans="1:8" x14ac:dyDescent="0.2">
      <c r="A1381" s="72" t="s">
        <v>2045</v>
      </c>
      <c r="B1381" s="74">
        <v>38601</v>
      </c>
      <c r="C1381" s="71">
        <v>730</v>
      </c>
      <c r="D1381" s="64" t="s">
        <v>2333</v>
      </c>
      <c r="E1381" s="72">
        <v>444.6</v>
      </c>
      <c r="F1381" s="62" t="s">
        <v>1594</v>
      </c>
      <c r="G1381" s="62" t="s">
        <v>1587</v>
      </c>
      <c r="H1381" s="62" t="s">
        <v>1597</v>
      </c>
    </row>
    <row r="1382" spans="1:8" x14ac:dyDescent="0.2">
      <c r="A1382" s="72" t="s">
        <v>2046</v>
      </c>
      <c r="B1382" s="74">
        <v>38601</v>
      </c>
      <c r="C1382" s="71">
        <v>11</v>
      </c>
      <c r="D1382" s="64" t="s">
        <v>2333</v>
      </c>
      <c r="E1382" s="27">
        <v>645.37</v>
      </c>
      <c r="F1382" s="62" t="s">
        <v>1594</v>
      </c>
      <c r="G1382" s="62" t="s">
        <v>1587</v>
      </c>
      <c r="H1382" s="62" t="s">
        <v>1538</v>
      </c>
    </row>
    <row r="1383" spans="1:8" x14ac:dyDescent="0.2">
      <c r="A1383" s="72" t="s">
        <v>2047</v>
      </c>
      <c r="B1383" s="74">
        <v>38602</v>
      </c>
      <c r="C1383" s="71">
        <v>78</v>
      </c>
      <c r="D1383" s="64" t="s">
        <v>2334</v>
      </c>
      <c r="E1383" s="72">
        <v>697.4</v>
      </c>
      <c r="F1383" s="62" t="s">
        <v>1594</v>
      </c>
      <c r="G1383" s="62" t="s">
        <v>1587</v>
      </c>
      <c r="H1383" s="62" t="s">
        <v>1597</v>
      </c>
    </row>
    <row r="1384" spans="1:8" x14ac:dyDescent="0.2">
      <c r="A1384" s="72" t="s">
        <v>2048</v>
      </c>
      <c r="B1384" s="74">
        <v>38602</v>
      </c>
      <c r="C1384" s="71">
        <v>805</v>
      </c>
      <c r="D1384" s="64" t="s">
        <v>1424</v>
      </c>
      <c r="E1384" s="72">
        <v>98.7</v>
      </c>
      <c r="F1384" s="62" t="s">
        <v>1594</v>
      </c>
      <c r="G1384" s="62" t="s">
        <v>1587</v>
      </c>
      <c r="H1384" s="62" t="s">
        <v>1597</v>
      </c>
    </row>
    <row r="1385" spans="1:8" x14ac:dyDescent="0.2">
      <c r="A1385" s="72" t="s">
        <v>2049</v>
      </c>
      <c r="B1385" s="74">
        <v>38602</v>
      </c>
      <c r="C1385" s="71">
        <v>678</v>
      </c>
      <c r="D1385" s="64" t="s">
        <v>1424</v>
      </c>
      <c r="E1385" s="27">
        <v>80.31</v>
      </c>
      <c r="F1385" s="62" t="s">
        <v>1594</v>
      </c>
      <c r="G1385" s="62" t="s">
        <v>1587</v>
      </c>
      <c r="H1385" s="62" t="s">
        <v>1597</v>
      </c>
    </row>
    <row r="1386" spans="1:8" x14ac:dyDescent="0.2">
      <c r="A1386" s="72" t="s">
        <v>2050</v>
      </c>
      <c r="B1386" s="74">
        <v>38602</v>
      </c>
      <c r="C1386" s="71">
        <v>806</v>
      </c>
      <c r="D1386" s="64" t="s">
        <v>2335</v>
      </c>
      <c r="E1386" s="72">
        <v>144.24</v>
      </c>
      <c r="F1386" s="62" t="s">
        <v>1594</v>
      </c>
      <c r="G1386" s="62" t="s">
        <v>1587</v>
      </c>
      <c r="H1386" s="62" t="s">
        <v>1597</v>
      </c>
    </row>
    <row r="1387" spans="1:8" x14ac:dyDescent="0.2">
      <c r="A1387" s="72" t="s">
        <v>2052</v>
      </c>
      <c r="B1387" s="74">
        <v>38602</v>
      </c>
      <c r="C1387" s="71">
        <v>4</v>
      </c>
      <c r="D1387" s="64" t="s">
        <v>2335</v>
      </c>
      <c r="E1387" s="72">
        <v>778.5</v>
      </c>
      <c r="F1387" s="62" t="s">
        <v>1594</v>
      </c>
      <c r="G1387" s="62" t="s">
        <v>1587</v>
      </c>
      <c r="H1387" s="62" t="s">
        <v>1538</v>
      </c>
    </row>
    <row r="1388" spans="1:8" x14ac:dyDescent="0.2">
      <c r="A1388" s="72" t="s">
        <v>2053</v>
      </c>
      <c r="B1388" s="74">
        <v>38602</v>
      </c>
      <c r="C1388" s="71">
        <v>825</v>
      </c>
      <c r="D1388" s="64" t="s">
        <v>2335</v>
      </c>
      <c r="E1388" s="72">
        <v>30</v>
      </c>
      <c r="F1388" s="62" t="s">
        <v>1594</v>
      </c>
      <c r="G1388" s="62" t="s">
        <v>1587</v>
      </c>
      <c r="H1388" s="62" t="s">
        <v>1548</v>
      </c>
    </row>
    <row r="1389" spans="1:8" x14ac:dyDescent="0.2">
      <c r="A1389" s="72" t="s">
        <v>2054</v>
      </c>
      <c r="B1389" s="74">
        <v>38602</v>
      </c>
      <c r="C1389" s="71">
        <v>212</v>
      </c>
      <c r="D1389" s="64" t="s">
        <v>2336</v>
      </c>
      <c r="E1389" s="72">
        <v>375</v>
      </c>
      <c r="F1389" s="62" t="s">
        <v>1591</v>
      </c>
      <c r="G1389" s="62" t="s">
        <v>1587</v>
      </c>
      <c r="H1389" s="62" t="s">
        <v>1597</v>
      </c>
    </row>
    <row r="1390" spans="1:8" x14ac:dyDescent="0.2">
      <c r="A1390" s="72" t="s">
        <v>2056</v>
      </c>
      <c r="B1390" s="74">
        <v>38602</v>
      </c>
      <c r="C1390" s="71">
        <v>700</v>
      </c>
      <c r="D1390" s="64" t="s">
        <v>2337</v>
      </c>
      <c r="E1390" s="72">
        <v>13745.15</v>
      </c>
      <c r="F1390" s="62" t="s">
        <v>2280</v>
      </c>
      <c r="G1390" s="62" t="s">
        <v>1587</v>
      </c>
      <c r="H1390" s="62" t="s">
        <v>1551</v>
      </c>
    </row>
    <row r="1391" spans="1:8" x14ac:dyDescent="0.2">
      <c r="A1391" s="72" t="s">
        <v>2058</v>
      </c>
      <c r="B1391" s="74">
        <v>38602</v>
      </c>
      <c r="C1391" s="71">
        <v>700</v>
      </c>
      <c r="D1391" s="64" t="s">
        <v>2337</v>
      </c>
      <c r="E1391" s="72">
        <v>370.4</v>
      </c>
      <c r="F1391" s="62" t="s">
        <v>2280</v>
      </c>
      <c r="G1391" s="62" t="s">
        <v>1587</v>
      </c>
      <c r="H1391" s="62" t="s">
        <v>1551</v>
      </c>
    </row>
    <row r="1392" spans="1:8" x14ac:dyDescent="0.2">
      <c r="A1392" s="72" t="s">
        <v>2060</v>
      </c>
      <c r="B1392" s="74">
        <v>38602</v>
      </c>
      <c r="C1392" s="71">
        <v>700</v>
      </c>
      <c r="D1392" s="64" t="s">
        <v>2337</v>
      </c>
      <c r="E1392" s="72">
        <v>1490.06</v>
      </c>
      <c r="F1392" s="62" t="s">
        <v>1594</v>
      </c>
      <c r="G1392" s="62" t="s">
        <v>1587</v>
      </c>
      <c r="H1392" s="62" t="s">
        <v>1551</v>
      </c>
    </row>
    <row r="1393" spans="1:8" x14ac:dyDescent="0.2">
      <c r="A1393" s="72" t="s">
        <v>2061</v>
      </c>
      <c r="B1393" s="74">
        <v>38602</v>
      </c>
      <c r="C1393" s="71">
        <v>530</v>
      </c>
      <c r="D1393" s="64" t="s">
        <v>2338</v>
      </c>
      <c r="E1393" s="72">
        <v>15375</v>
      </c>
      <c r="F1393" s="62" t="s">
        <v>1963</v>
      </c>
      <c r="G1393" s="62" t="s">
        <v>1587</v>
      </c>
      <c r="H1393" s="62" t="s">
        <v>1528</v>
      </c>
    </row>
    <row r="1394" spans="1:8" x14ac:dyDescent="0.2">
      <c r="A1394" s="72" t="s">
        <v>2062</v>
      </c>
      <c r="B1394" s="74">
        <v>38602</v>
      </c>
      <c r="C1394" s="71">
        <v>157</v>
      </c>
      <c r="D1394" s="64" t="s">
        <v>2338</v>
      </c>
      <c r="E1394" s="72">
        <v>105.88</v>
      </c>
      <c r="F1394" s="62" t="s">
        <v>1594</v>
      </c>
      <c r="G1394" s="62" t="s">
        <v>1587</v>
      </c>
      <c r="H1394" s="62" t="s">
        <v>1597</v>
      </c>
    </row>
    <row r="1395" spans="1:8" x14ac:dyDescent="0.2">
      <c r="A1395" s="72" t="s">
        <v>2063</v>
      </c>
      <c r="B1395" s="74">
        <v>38602</v>
      </c>
      <c r="C1395" s="71">
        <v>212</v>
      </c>
      <c r="D1395" s="64" t="s">
        <v>2338</v>
      </c>
      <c r="E1395" s="72">
        <v>15000</v>
      </c>
      <c r="F1395" s="62" t="s">
        <v>1591</v>
      </c>
      <c r="G1395" s="62" t="s">
        <v>1587</v>
      </c>
      <c r="H1395" s="62" t="s">
        <v>1597</v>
      </c>
    </row>
    <row r="1396" spans="1:8" x14ac:dyDescent="0.2">
      <c r="A1396" s="72" t="s">
        <v>2064</v>
      </c>
      <c r="B1396" s="74">
        <v>38602</v>
      </c>
      <c r="C1396" s="71">
        <v>807</v>
      </c>
      <c r="D1396" s="64" t="s">
        <v>2339</v>
      </c>
      <c r="E1396" s="72">
        <v>12000</v>
      </c>
      <c r="F1396" s="62" t="s">
        <v>1594</v>
      </c>
      <c r="G1396" s="62" t="s">
        <v>1587</v>
      </c>
      <c r="H1396" s="62" t="s">
        <v>1532</v>
      </c>
    </row>
    <row r="1397" spans="1:8" x14ac:dyDescent="0.2">
      <c r="A1397" s="72" t="s">
        <v>2065</v>
      </c>
      <c r="B1397" s="74">
        <v>38604</v>
      </c>
      <c r="C1397" s="71">
        <v>802</v>
      </c>
      <c r="D1397" s="64" t="s">
        <v>920</v>
      </c>
      <c r="E1397" s="72">
        <v>4240</v>
      </c>
      <c r="F1397" s="62" t="s">
        <v>1594</v>
      </c>
      <c r="G1397" s="62" t="s">
        <v>1587</v>
      </c>
      <c r="H1397" s="62" t="s">
        <v>1552</v>
      </c>
    </row>
    <row r="1398" spans="1:8" x14ac:dyDescent="0.2">
      <c r="A1398" s="72" t="s">
        <v>2066</v>
      </c>
      <c r="B1398" s="74">
        <v>38604</v>
      </c>
      <c r="C1398" s="71">
        <v>800</v>
      </c>
      <c r="D1398" s="64" t="s">
        <v>920</v>
      </c>
      <c r="E1398" s="72">
        <v>3600</v>
      </c>
      <c r="F1398" s="62" t="s">
        <v>1610</v>
      </c>
      <c r="G1398" s="62" t="s">
        <v>1587</v>
      </c>
      <c r="H1398" s="62" t="s">
        <v>1597</v>
      </c>
    </row>
    <row r="1399" spans="1:8" x14ac:dyDescent="0.2">
      <c r="A1399" s="72" t="s">
        <v>2068</v>
      </c>
      <c r="B1399" s="74">
        <v>38604</v>
      </c>
      <c r="C1399" s="71">
        <v>800</v>
      </c>
      <c r="D1399" s="64" t="s">
        <v>920</v>
      </c>
      <c r="E1399" s="72">
        <v>131.69999999999999</v>
      </c>
      <c r="F1399" s="62" t="s">
        <v>1610</v>
      </c>
      <c r="G1399" s="62" t="s">
        <v>1587</v>
      </c>
      <c r="H1399" s="62" t="s">
        <v>1597</v>
      </c>
    </row>
    <row r="1400" spans="1:8" x14ac:dyDescent="0.2">
      <c r="A1400" s="72" t="s">
        <v>2070</v>
      </c>
      <c r="B1400" s="74">
        <v>38604</v>
      </c>
      <c r="C1400" s="71">
        <v>315</v>
      </c>
      <c r="D1400" s="64" t="s">
        <v>920</v>
      </c>
      <c r="E1400" s="72">
        <v>4655</v>
      </c>
      <c r="F1400" s="62" t="s">
        <v>1594</v>
      </c>
      <c r="G1400" s="62" t="s">
        <v>1587</v>
      </c>
      <c r="H1400" s="62" t="s">
        <v>1597</v>
      </c>
    </row>
    <row r="1401" spans="1:8" x14ac:dyDescent="0.2">
      <c r="A1401" s="72" t="s">
        <v>2072</v>
      </c>
      <c r="B1401" s="74">
        <v>38607</v>
      </c>
      <c r="C1401" s="71">
        <v>808</v>
      </c>
      <c r="D1401" s="64" t="s">
        <v>920</v>
      </c>
      <c r="E1401" s="27">
        <v>1020</v>
      </c>
      <c r="F1401" s="62" t="s">
        <v>1599</v>
      </c>
      <c r="G1401" s="62" t="s">
        <v>1587</v>
      </c>
      <c r="H1401" s="62" t="s">
        <v>1535</v>
      </c>
    </row>
    <row r="1402" spans="1:8" x14ac:dyDescent="0.2">
      <c r="A1402" s="72" t="s">
        <v>2074</v>
      </c>
      <c r="B1402" s="74">
        <v>38608</v>
      </c>
      <c r="C1402" s="71">
        <v>618</v>
      </c>
      <c r="D1402" s="64" t="s">
        <v>920</v>
      </c>
      <c r="E1402" s="27">
        <v>4750</v>
      </c>
      <c r="F1402" s="62" t="s">
        <v>1594</v>
      </c>
      <c r="G1402" s="62" t="s">
        <v>1587</v>
      </c>
      <c r="H1402" s="62" t="s">
        <v>1544</v>
      </c>
    </row>
    <row r="1403" spans="1:8" x14ac:dyDescent="0.2">
      <c r="A1403" s="72" t="s">
        <v>2075</v>
      </c>
      <c r="B1403" s="74">
        <v>38608</v>
      </c>
      <c r="C1403" s="71">
        <v>19</v>
      </c>
      <c r="D1403" s="64" t="s">
        <v>2340</v>
      </c>
      <c r="E1403" s="72">
        <v>8882.25</v>
      </c>
      <c r="F1403" s="62" t="s">
        <v>1594</v>
      </c>
      <c r="G1403" s="62" t="s">
        <v>1587</v>
      </c>
      <c r="H1403" s="62" t="s">
        <v>1528</v>
      </c>
    </row>
    <row r="1404" spans="1:8" x14ac:dyDescent="0.2">
      <c r="A1404" s="72" t="s">
        <v>2076</v>
      </c>
      <c r="B1404" s="74">
        <v>38608</v>
      </c>
      <c r="C1404" s="71">
        <v>603</v>
      </c>
      <c r="D1404" s="64" t="s">
        <v>2340</v>
      </c>
      <c r="E1404" s="72">
        <v>54403.75</v>
      </c>
      <c r="F1404" s="62" t="s">
        <v>1594</v>
      </c>
      <c r="G1404" s="62" t="s">
        <v>1587</v>
      </c>
      <c r="H1404" s="62" t="s">
        <v>1538</v>
      </c>
    </row>
    <row r="1405" spans="1:8" x14ac:dyDescent="0.2">
      <c r="A1405" s="72" t="s">
        <v>2078</v>
      </c>
      <c r="B1405" s="74">
        <v>38608</v>
      </c>
      <c r="C1405" s="71">
        <v>754</v>
      </c>
      <c r="D1405" s="64" t="s">
        <v>2340</v>
      </c>
      <c r="E1405" s="72">
        <v>78.75</v>
      </c>
      <c r="F1405" s="62" t="s">
        <v>1594</v>
      </c>
      <c r="G1405" s="62" t="s">
        <v>1587</v>
      </c>
      <c r="H1405" s="62" t="s">
        <v>1597</v>
      </c>
    </row>
    <row r="1406" spans="1:8" x14ac:dyDescent="0.2">
      <c r="A1406" s="72" t="s">
        <v>2079</v>
      </c>
      <c r="B1406" s="74">
        <v>38608</v>
      </c>
      <c r="C1406" s="71">
        <v>172</v>
      </c>
      <c r="D1406" s="64" t="s">
        <v>2341</v>
      </c>
      <c r="E1406" s="72">
        <v>15425</v>
      </c>
      <c r="F1406" s="62" t="s">
        <v>1610</v>
      </c>
      <c r="G1406" s="62" t="s">
        <v>1587</v>
      </c>
      <c r="H1406" s="62" t="s">
        <v>1538</v>
      </c>
    </row>
    <row r="1407" spans="1:8" x14ac:dyDescent="0.2">
      <c r="A1407" s="72" t="s">
        <v>2081</v>
      </c>
      <c r="B1407" s="74">
        <v>38608</v>
      </c>
      <c r="C1407" s="71">
        <v>452</v>
      </c>
      <c r="D1407" s="64" t="s">
        <v>2341</v>
      </c>
      <c r="E1407" s="72">
        <v>240</v>
      </c>
      <c r="F1407" s="62" t="s">
        <v>1594</v>
      </c>
      <c r="G1407" s="62" t="s">
        <v>1587</v>
      </c>
      <c r="H1407" s="62" t="s">
        <v>1597</v>
      </c>
    </row>
    <row r="1408" spans="1:8" x14ac:dyDescent="0.2">
      <c r="A1408" s="72" t="s">
        <v>2082</v>
      </c>
      <c r="B1408" s="74">
        <v>38608</v>
      </c>
      <c r="C1408" s="71">
        <v>42</v>
      </c>
      <c r="D1408" s="64" t="s">
        <v>2341</v>
      </c>
      <c r="E1408" s="72">
        <v>15740</v>
      </c>
      <c r="F1408" s="62" t="s">
        <v>1594</v>
      </c>
      <c r="G1408" s="62" t="s">
        <v>1587</v>
      </c>
      <c r="H1408" s="62" t="s">
        <v>1528</v>
      </c>
    </row>
    <row r="1409" spans="1:8" x14ac:dyDescent="0.2">
      <c r="A1409" s="72" t="s">
        <v>2083</v>
      </c>
      <c r="B1409" s="74">
        <v>38609</v>
      </c>
      <c r="C1409" s="71">
        <v>777</v>
      </c>
      <c r="D1409" s="64" t="s">
        <v>2341</v>
      </c>
      <c r="E1409" s="27">
        <v>13228</v>
      </c>
      <c r="F1409" s="62" t="s">
        <v>1610</v>
      </c>
      <c r="G1409" s="62" t="s">
        <v>1587</v>
      </c>
      <c r="H1409" s="62" t="s">
        <v>1538</v>
      </c>
    </row>
    <row r="1410" spans="1:8" x14ac:dyDescent="0.2">
      <c r="A1410" s="72" t="s">
        <v>2085</v>
      </c>
      <c r="B1410" s="74">
        <v>38609</v>
      </c>
      <c r="C1410" s="71">
        <v>669</v>
      </c>
      <c r="D1410" s="64" t="s">
        <v>2342</v>
      </c>
      <c r="E1410" s="72">
        <v>14650</v>
      </c>
      <c r="F1410" s="62" t="s">
        <v>1594</v>
      </c>
      <c r="G1410" s="62" t="s">
        <v>1587</v>
      </c>
      <c r="H1410" s="62" t="s">
        <v>1538</v>
      </c>
    </row>
    <row r="1411" spans="1:8" x14ac:dyDescent="0.2">
      <c r="A1411" s="72" t="s">
        <v>2086</v>
      </c>
      <c r="B1411" s="74">
        <v>38609</v>
      </c>
      <c r="C1411" s="71">
        <v>696</v>
      </c>
      <c r="D1411" s="64" t="s">
        <v>2343</v>
      </c>
      <c r="E1411" s="72">
        <v>735.53</v>
      </c>
      <c r="F1411" s="62" t="s">
        <v>1594</v>
      </c>
      <c r="G1411" s="62" t="s">
        <v>1588</v>
      </c>
      <c r="H1411" s="62" t="s">
        <v>2235</v>
      </c>
    </row>
    <row r="1412" spans="1:8" x14ac:dyDescent="0.2">
      <c r="A1412" s="72" t="s">
        <v>2087</v>
      </c>
      <c r="B1412" s="74">
        <v>38611</v>
      </c>
      <c r="C1412" s="71">
        <v>813</v>
      </c>
      <c r="D1412" s="64" t="s">
        <v>1508</v>
      </c>
      <c r="E1412" s="72">
        <v>4210</v>
      </c>
      <c r="F1412" s="62" t="s">
        <v>1963</v>
      </c>
      <c r="G1412" s="62" t="s">
        <v>1587</v>
      </c>
      <c r="H1412" s="62" t="s">
        <v>1535</v>
      </c>
    </row>
    <row r="1413" spans="1:8" x14ac:dyDescent="0.2">
      <c r="A1413" s="72" t="s">
        <v>2088</v>
      </c>
      <c r="B1413" s="74">
        <v>38611</v>
      </c>
      <c r="C1413" s="71">
        <v>330</v>
      </c>
      <c r="D1413" s="64" t="s">
        <v>2344</v>
      </c>
      <c r="E1413" s="72">
        <v>3360</v>
      </c>
      <c r="F1413" s="62" t="s">
        <v>1594</v>
      </c>
      <c r="G1413" s="62" t="s">
        <v>1587</v>
      </c>
      <c r="H1413" s="62" t="s">
        <v>1597</v>
      </c>
    </row>
    <row r="1414" spans="1:8" x14ac:dyDescent="0.2">
      <c r="A1414" s="72" t="s">
        <v>2089</v>
      </c>
      <c r="B1414" s="74">
        <v>38611</v>
      </c>
      <c r="C1414" s="71">
        <v>549</v>
      </c>
      <c r="D1414" s="64" t="s">
        <v>2344</v>
      </c>
      <c r="E1414" s="72">
        <v>8080</v>
      </c>
      <c r="F1414" s="62" t="s">
        <v>1591</v>
      </c>
      <c r="G1414" s="62" t="s">
        <v>1587</v>
      </c>
      <c r="H1414" s="62" t="s">
        <v>1535</v>
      </c>
    </row>
    <row r="1415" spans="1:8" x14ac:dyDescent="0.2">
      <c r="A1415" s="72" t="s">
        <v>2090</v>
      </c>
      <c r="B1415" s="74">
        <v>38611</v>
      </c>
      <c r="C1415" s="71">
        <v>811</v>
      </c>
      <c r="D1415" s="64" t="s">
        <v>2344</v>
      </c>
      <c r="E1415" s="72">
        <v>545.20000000000005</v>
      </c>
      <c r="F1415" s="62" t="s">
        <v>1591</v>
      </c>
      <c r="G1415" s="62" t="s">
        <v>1587</v>
      </c>
      <c r="H1415" s="62" t="s">
        <v>1582</v>
      </c>
    </row>
    <row r="1416" spans="1:8" x14ac:dyDescent="0.2">
      <c r="A1416" s="72" t="s">
        <v>2091</v>
      </c>
      <c r="B1416" s="74">
        <v>38611</v>
      </c>
      <c r="C1416" s="71">
        <v>774</v>
      </c>
      <c r="D1416" s="64" t="s">
        <v>1421</v>
      </c>
      <c r="E1416" s="72">
        <v>26.73</v>
      </c>
      <c r="F1416" s="62" t="s">
        <v>1610</v>
      </c>
      <c r="G1416" s="62" t="s">
        <v>1587</v>
      </c>
      <c r="H1416" s="62" t="s">
        <v>1597</v>
      </c>
    </row>
    <row r="1417" spans="1:8" x14ac:dyDescent="0.2">
      <c r="A1417" s="72" t="s">
        <v>2092</v>
      </c>
      <c r="B1417" s="74">
        <v>38611</v>
      </c>
      <c r="C1417" s="71">
        <v>653</v>
      </c>
      <c r="D1417" s="64" t="s">
        <v>1421</v>
      </c>
      <c r="E1417" s="72">
        <v>89.73</v>
      </c>
      <c r="F1417" s="62" t="s">
        <v>1591</v>
      </c>
      <c r="G1417" s="62" t="s">
        <v>1587</v>
      </c>
      <c r="H1417" s="62" t="s">
        <v>1535</v>
      </c>
    </row>
    <row r="1418" spans="1:8" x14ac:dyDescent="0.2">
      <c r="A1418" s="72" t="s">
        <v>2093</v>
      </c>
      <c r="B1418" s="74">
        <v>38614</v>
      </c>
      <c r="C1418" s="71">
        <v>442</v>
      </c>
      <c r="D1418" s="64" t="s">
        <v>1421</v>
      </c>
      <c r="E1418" s="72">
        <v>527</v>
      </c>
      <c r="F1418" s="62" t="s">
        <v>1963</v>
      </c>
      <c r="G1418" s="62" t="s">
        <v>1587</v>
      </c>
      <c r="H1418" s="62" t="s">
        <v>1528</v>
      </c>
    </row>
    <row r="1419" spans="1:8" x14ac:dyDescent="0.2">
      <c r="A1419" s="72" t="s">
        <v>2094</v>
      </c>
      <c r="B1419" s="74">
        <v>38614</v>
      </c>
      <c r="C1419" s="71">
        <v>812</v>
      </c>
      <c r="D1419" s="64" t="s">
        <v>1421</v>
      </c>
      <c r="E1419" s="72">
        <v>120</v>
      </c>
      <c r="F1419" s="62" t="s">
        <v>1610</v>
      </c>
      <c r="G1419" s="62" t="s">
        <v>1587</v>
      </c>
      <c r="H1419" s="62" t="s">
        <v>1597</v>
      </c>
    </row>
    <row r="1420" spans="1:8" x14ac:dyDescent="0.2">
      <c r="A1420" s="72" t="s">
        <v>2095</v>
      </c>
      <c r="B1420" s="74">
        <v>38614</v>
      </c>
      <c r="C1420" s="71">
        <v>402</v>
      </c>
      <c r="D1420" s="64" t="s">
        <v>1421</v>
      </c>
      <c r="E1420" s="27">
        <v>104.1</v>
      </c>
      <c r="F1420" s="62" t="s">
        <v>1591</v>
      </c>
      <c r="G1420" s="62" t="s">
        <v>1588</v>
      </c>
      <c r="H1420" s="62" t="s">
        <v>1753</v>
      </c>
    </row>
    <row r="1421" spans="1:8" x14ac:dyDescent="0.2">
      <c r="A1421" s="72" t="s">
        <v>2103</v>
      </c>
      <c r="B1421" s="74">
        <v>38614</v>
      </c>
      <c r="C1421" s="71">
        <v>560</v>
      </c>
      <c r="D1421" s="64" t="s">
        <v>2345</v>
      </c>
      <c r="E1421" s="72">
        <v>10200</v>
      </c>
      <c r="F1421" s="62" t="s">
        <v>1594</v>
      </c>
      <c r="G1421" s="62" t="s">
        <v>1587</v>
      </c>
      <c r="H1421" s="62" t="s">
        <v>1528</v>
      </c>
    </row>
    <row r="1422" spans="1:8" x14ac:dyDescent="0.2">
      <c r="A1422" s="72" t="s">
        <v>2097</v>
      </c>
      <c r="B1422" s="74">
        <v>38614</v>
      </c>
      <c r="C1422" s="71">
        <v>621</v>
      </c>
      <c r="D1422" s="64" t="s">
        <v>2345</v>
      </c>
      <c r="E1422" s="72">
        <v>12660</v>
      </c>
      <c r="F1422" s="62" t="s">
        <v>1594</v>
      </c>
      <c r="G1422" s="62" t="s">
        <v>1587</v>
      </c>
      <c r="H1422" s="62" t="s">
        <v>1528</v>
      </c>
    </row>
    <row r="1423" spans="1:8" x14ac:dyDescent="0.2">
      <c r="A1423" s="72" t="s">
        <v>2098</v>
      </c>
      <c r="B1423" s="74">
        <v>38614</v>
      </c>
      <c r="C1423" s="71">
        <v>770</v>
      </c>
      <c r="D1423" s="64" t="s">
        <v>2346</v>
      </c>
      <c r="E1423" s="72">
        <v>43.38</v>
      </c>
      <c r="F1423" s="62" t="s">
        <v>1594</v>
      </c>
      <c r="G1423" s="62" t="s">
        <v>1587</v>
      </c>
      <c r="H1423" s="62" t="s">
        <v>1528</v>
      </c>
    </row>
    <row r="1424" spans="1:8" x14ac:dyDescent="0.2">
      <c r="A1424" s="72">
        <v>2</v>
      </c>
      <c r="B1424" s="74">
        <v>38615</v>
      </c>
      <c r="C1424" s="71">
        <v>816</v>
      </c>
      <c r="D1424" s="64" t="s">
        <v>2346</v>
      </c>
      <c r="E1424" s="27">
        <v>8440</v>
      </c>
      <c r="F1424" s="62" t="s">
        <v>1594</v>
      </c>
      <c r="G1424" s="62" t="s">
        <v>1587</v>
      </c>
      <c r="H1424" s="62" t="s">
        <v>1539</v>
      </c>
    </row>
    <row r="1425" spans="1:8" x14ac:dyDescent="0.2">
      <c r="A1425" s="72" t="s">
        <v>2099</v>
      </c>
      <c r="B1425" s="74">
        <v>38615</v>
      </c>
      <c r="C1425" s="71">
        <v>293</v>
      </c>
      <c r="D1425" s="64" t="s">
        <v>2347</v>
      </c>
      <c r="E1425" s="72">
        <v>642.85</v>
      </c>
      <c r="F1425" s="62" t="s">
        <v>1610</v>
      </c>
      <c r="G1425" s="62" t="s">
        <v>1587</v>
      </c>
      <c r="H1425" s="62" t="s">
        <v>1597</v>
      </c>
    </row>
    <row r="1426" spans="1:8" x14ac:dyDescent="0.2">
      <c r="A1426" s="72" t="s">
        <v>2100</v>
      </c>
      <c r="B1426" s="74">
        <v>38615</v>
      </c>
      <c r="C1426" s="71">
        <v>289</v>
      </c>
      <c r="D1426" s="64" t="s">
        <v>2348</v>
      </c>
      <c r="E1426" s="72">
        <v>600</v>
      </c>
      <c r="F1426" s="62" t="s">
        <v>1594</v>
      </c>
      <c r="G1426" s="62" t="s">
        <v>1587</v>
      </c>
      <c r="H1426" s="62" t="s">
        <v>1528</v>
      </c>
    </row>
    <row r="1427" spans="1:8" x14ac:dyDescent="0.2">
      <c r="A1427" s="72" t="s">
        <v>2101</v>
      </c>
      <c r="B1427" s="74">
        <v>38615</v>
      </c>
      <c r="C1427" s="71">
        <v>157</v>
      </c>
      <c r="D1427" s="64" t="s">
        <v>2348</v>
      </c>
      <c r="E1427" s="72">
        <v>738.45</v>
      </c>
      <c r="F1427" s="62" t="s">
        <v>1594</v>
      </c>
      <c r="G1427" s="62" t="s">
        <v>1587</v>
      </c>
      <c r="H1427" s="62" t="s">
        <v>1597</v>
      </c>
    </row>
    <row r="1428" spans="1:8" x14ac:dyDescent="0.2">
      <c r="A1428" s="72" t="s">
        <v>2102</v>
      </c>
      <c r="B1428" s="74">
        <v>38615</v>
      </c>
      <c r="C1428" s="71">
        <v>816</v>
      </c>
      <c r="D1428" s="64" t="s">
        <v>2349</v>
      </c>
      <c r="E1428" s="72">
        <v>8634</v>
      </c>
      <c r="F1428" s="62" t="s">
        <v>1610</v>
      </c>
      <c r="G1428" s="62" t="s">
        <v>1587</v>
      </c>
      <c r="H1428" s="62" t="s">
        <v>1539</v>
      </c>
    </row>
    <row r="1429" spans="1:8" x14ac:dyDescent="0.2">
      <c r="A1429" s="72" t="s">
        <v>2105</v>
      </c>
      <c r="B1429" s="74">
        <v>38616</v>
      </c>
      <c r="C1429" s="71">
        <v>315</v>
      </c>
      <c r="D1429" s="64" t="s">
        <v>1493</v>
      </c>
      <c r="E1429" s="72">
        <v>30357</v>
      </c>
      <c r="F1429" s="62" t="s">
        <v>1594</v>
      </c>
      <c r="G1429" s="62" t="s">
        <v>1587</v>
      </c>
      <c r="H1429" s="62" t="s">
        <v>1597</v>
      </c>
    </row>
    <row r="1430" spans="1:8" x14ac:dyDescent="0.2">
      <c r="A1430" s="72" t="s">
        <v>2107</v>
      </c>
      <c r="B1430" s="74">
        <v>38616</v>
      </c>
      <c r="C1430" s="71">
        <v>817</v>
      </c>
      <c r="D1430" s="64" t="s">
        <v>2350</v>
      </c>
      <c r="E1430" s="72">
        <v>34656</v>
      </c>
      <c r="F1430" s="62" t="s">
        <v>1594</v>
      </c>
      <c r="G1430" s="62" t="s">
        <v>1587</v>
      </c>
      <c r="H1430" s="62" t="s">
        <v>1535</v>
      </c>
    </row>
    <row r="1431" spans="1:8" x14ac:dyDescent="0.2">
      <c r="A1431" s="72" t="s">
        <v>2108</v>
      </c>
      <c r="B1431" s="74">
        <v>38616</v>
      </c>
      <c r="C1431" s="71">
        <v>82</v>
      </c>
      <c r="D1431" s="64" t="s">
        <v>2350</v>
      </c>
      <c r="E1431" s="72">
        <v>4500</v>
      </c>
      <c r="F1431" s="62" t="s">
        <v>1599</v>
      </c>
      <c r="G1431" s="62" t="s">
        <v>1587</v>
      </c>
      <c r="H1431" s="62" t="s">
        <v>1528</v>
      </c>
    </row>
    <row r="1432" spans="1:8" x14ac:dyDescent="0.2">
      <c r="A1432" s="72" t="s">
        <v>2110</v>
      </c>
      <c r="B1432" s="74">
        <v>38616</v>
      </c>
      <c r="C1432" s="71">
        <v>373</v>
      </c>
      <c r="D1432" s="64" t="s">
        <v>2351</v>
      </c>
      <c r="E1432" s="72">
        <v>5390</v>
      </c>
      <c r="F1432" s="62" t="s">
        <v>1594</v>
      </c>
      <c r="G1432" s="62" t="s">
        <v>1587</v>
      </c>
      <c r="H1432" s="62" t="s">
        <v>1528</v>
      </c>
    </row>
    <row r="1433" spans="1:8" x14ac:dyDescent="0.2">
      <c r="A1433" s="72" t="s">
        <v>2112</v>
      </c>
      <c r="B1433" s="74">
        <v>38616</v>
      </c>
      <c r="C1433" s="71">
        <v>102</v>
      </c>
      <c r="D1433" s="64" t="s">
        <v>2352</v>
      </c>
      <c r="E1433" s="72">
        <v>1340</v>
      </c>
      <c r="F1433" s="62" t="s">
        <v>1594</v>
      </c>
      <c r="G1433" s="62" t="s">
        <v>1587</v>
      </c>
      <c r="H1433" s="62" t="s">
        <v>1538</v>
      </c>
    </row>
    <row r="1434" spans="1:8" x14ac:dyDescent="0.2">
      <c r="A1434" s="72" t="s">
        <v>2114</v>
      </c>
      <c r="B1434" s="74">
        <v>38616</v>
      </c>
      <c r="C1434" s="71">
        <v>82</v>
      </c>
      <c r="D1434" s="64" t="s">
        <v>2353</v>
      </c>
      <c r="E1434" s="72">
        <v>10671</v>
      </c>
      <c r="F1434" s="62" t="s">
        <v>1594</v>
      </c>
      <c r="G1434" s="62" t="s">
        <v>1587</v>
      </c>
      <c r="H1434" s="62" t="s">
        <v>1528</v>
      </c>
    </row>
    <row r="1435" spans="1:8" x14ac:dyDescent="0.2">
      <c r="A1435" s="72" t="s">
        <v>2116</v>
      </c>
      <c r="B1435" s="74">
        <v>38616</v>
      </c>
      <c r="C1435" s="71">
        <v>818</v>
      </c>
      <c r="D1435" s="64" t="s">
        <v>1194</v>
      </c>
      <c r="E1435" s="72">
        <v>409.5</v>
      </c>
      <c r="F1435" s="62" t="s">
        <v>1594</v>
      </c>
      <c r="G1435" s="62" t="s">
        <v>1587</v>
      </c>
      <c r="H1435" s="62" t="s">
        <v>1541</v>
      </c>
    </row>
    <row r="1436" spans="1:8" x14ac:dyDescent="0.2">
      <c r="A1436" s="72" t="s">
        <v>2117</v>
      </c>
      <c r="B1436" s="74">
        <v>38617</v>
      </c>
      <c r="C1436" s="71">
        <v>663</v>
      </c>
      <c r="D1436" s="64" t="s">
        <v>1194</v>
      </c>
      <c r="E1436" s="72">
        <v>595.5</v>
      </c>
      <c r="F1436" s="62" t="s">
        <v>1610</v>
      </c>
      <c r="G1436" s="62" t="s">
        <v>1587</v>
      </c>
      <c r="H1436" s="62" t="s">
        <v>1538</v>
      </c>
    </row>
    <row r="1437" spans="1:8" x14ac:dyDescent="0.2">
      <c r="A1437" s="72" t="s">
        <v>2118</v>
      </c>
      <c r="B1437" s="74">
        <v>38618</v>
      </c>
      <c r="C1437" s="71">
        <v>815</v>
      </c>
      <c r="D1437" s="64" t="s">
        <v>1194</v>
      </c>
      <c r="E1437" s="72">
        <v>354.5</v>
      </c>
      <c r="F1437" s="62" t="s">
        <v>1610</v>
      </c>
      <c r="G1437" s="62" t="s">
        <v>1588</v>
      </c>
      <c r="H1437" s="62" t="s">
        <v>2354</v>
      </c>
    </row>
    <row r="1438" spans="1:8" x14ac:dyDescent="0.2">
      <c r="A1438" s="72">
        <v>3</v>
      </c>
      <c r="B1438" s="74">
        <v>38621</v>
      </c>
      <c r="C1438" s="71">
        <v>510</v>
      </c>
      <c r="D1438" s="64" t="s">
        <v>1194</v>
      </c>
      <c r="E1438" s="72">
        <v>595.5</v>
      </c>
      <c r="F1438" s="62" t="s">
        <v>1591</v>
      </c>
      <c r="G1438" s="62" t="s">
        <v>1587</v>
      </c>
      <c r="H1438" s="62" t="s">
        <v>1540</v>
      </c>
    </row>
    <row r="1439" spans="1:8" x14ac:dyDescent="0.2">
      <c r="A1439" s="72" t="s">
        <v>2119</v>
      </c>
      <c r="B1439" s="74">
        <v>38621</v>
      </c>
      <c r="C1439" s="71">
        <v>819</v>
      </c>
      <c r="D1439" s="64" t="s">
        <v>1194</v>
      </c>
      <c r="E1439" s="72">
        <v>281.07</v>
      </c>
      <c r="F1439" s="62" t="s">
        <v>1591</v>
      </c>
      <c r="G1439" s="62" t="s">
        <v>1587</v>
      </c>
      <c r="H1439" s="62" t="s">
        <v>1530</v>
      </c>
    </row>
    <row r="1440" spans="1:8" x14ac:dyDescent="0.2">
      <c r="A1440" s="72" t="s">
        <v>2120</v>
      </c>
      <c r="B1440" s="74">
        <v>38621</v>
      </c>
      <c r="C1440" s="71">
        <v>809</v>
      </c>
      <c r="D1440" s="64" t="s">
        <v>1194</v>
      </c>
      <c r="E1440" s="27">
        <v>1048.0999999999999</v>
      </c>
      <c r="F1440" s="62" t="s">
        <v>1594</v>
      </c>
      <c r="G1440" s="62" t="s">
        <v>1587</v>
      </c>
      <c r="H1440" s="62" t="s">
        <v>1569</v>
      </c>
    </row>
    <row r="1441" spans="1:8" x14ac:dyDescent="0.2">
      <c r="A1441" s="72" t="s">
        <v>2122</v>
      </c>
      <c r="B1441" s="74">
        <v>38621</v>
      </c>
      <c r="C1441" s="71">
        <v>603</v>
      </c>
      <c r="D1441" s="64" t="s">
        <v>1194</v>
      </c>
      <c r="E1441" s="69">
        <v>110</v>
      </c>
      <c r="F1441" s="62" t="s">
        <v>1594</v>
      </c>
      <c r="G1441" s="62" t="s">
        <v>1587</v>
      </c>
      <c r="H1441" s="62" t="s">
        <v>1538</v>
      </c>
    </row>
    <row r="1442" spans="1:8" x14ac:dyDescent="0.2">
      <c r="A1442" s="72" t="s">
        <v>2124</v>
      </c>
      <c r="B1442" s="74">
        <v>38621</v>
      </c>
      <c r="C1442" s="71">
        <v>776</v>
      </c>
      <c r="D1442" s="64" t="s">
        <v>2355</v>
      </c>
      <c r="E1442" s="72">
        <v>93700</v>
      </c>
      <c r="F1442" s="62" t="s">
        <v>1594</v>
      </c>
      <c r="G1442" s="62" t="s">
        <v>1587</v>
      </c>
      <c r="H1442" s="62" t="s">
        <v>1597</v>
      </c>
    </row>
    <row r="1443" spans="1:8" x14ac:dyDescent="0.2">
      <c r="A1443" s="72" t="s">
        <v>2125</v>
      </c>
      <c r="B1443" s="74">
        <v>38621</v>
      </c>
      <c r="C1443" s="71">
        <v>56</v>
      </c>
      <c r="D1443" s="64" t="s">
        <v>2355</v>
      </c>
      <c r="E1443" s="72">
        <v>856.5</v>
      </c>
      <c r="F1443" s="62" t="s">
        <v>1594</v>
      </c>
      <c r="G1443" s="62" t="s">
        <v>1587</v>
      </c>
      <c r="H1443" s="62" t="s">
        <v>1541</v>
      </c>
    </row>
    <row r="1444" spans="1:8" x14ac:dyDescent="0.2">
      <c r="A1444" s="72" t="s">
        <v>2126</v>
      </c>
      <c r="B1444" s="74">
        <v>38621</v>
      </c>
      <c r="C1444" s="71">
        <v>510</v>
      </c>
      <c r="D1444" s="64" t="s">
        <v>2356</v>
      </c>
      <c r="E1444" s="72">
        <v>4242</v>
      </c>
      <c r="F1444" s="62" t="s">
        <v>1594</v>
      </c>
      <c r="G1444" s="62" t="s">
        <v>1587</v>
      </c>
      <c r="H1444" s="62" t="s">
        <v>1540</v>
      </c>
    </row>
    <row r="1445" spans="1:8" x14ac:dyDescent="0.2">
      <c r="A1445" s="72" t="s">
        <v>2128</v>
      </c>
      <c r="B1445" s="74">
        <v>38621</v>
      </c>
      <c r="C1445" s="71">
        <v>510</v>
      </c>
      <c r="D1445" s="64" t="s">
        <v>2356</v>
      </c>
      <c r="E1445" s="72">
        <v>211.75</v>
      </c>
      <c r="F1445" s="62" t="s">
        <v>1594</v>
      </c>
      <c r="G1445" s="62" t="s">
        <v>1587</v>
      </c>
      <c r="H1445" s="62" t="s">
        <v>1540</v>
      </c>
    </row>
    <row r="1446" spans="1:8" x14ac:dyDescent="0.2">
      <c r="A1446" s="72" t="s">
        <v>2129</v>
      </c>
      <c r="B1446" s="74">
        <v>38621</v>
      </c>
      <c r="C1446" s="71">
        <v>510</v>
      </c>
      <c r="D1446" s="64" t="s">
        <v>2357</v>
      </c>
      <c r="E1446" s="72">
        <v>17788.75</v>
      </c>
      <c r="F1446" s="62" t="s">
        <v>1594</v>
      </c>
      <c r="G1446" s="62" t="s">
        <v>1587</v>
      </c>
      <c r="H1446" s="62" t="s">
        <v>1540</v>
      </c>
    </row>
    <row r="1447" spans="1:8" x14ac:dyDescent="0.2">
      <c r="A1447" s="72" t="s">
        <v>2131</v>
      </c>
      <c r="B1447" s="74">
        <v>38622</v>
      </c>
      <c r="C1447" s="71">
        <v>78</v>
      </c>
      <c r="D1447" s="64" t="s">
        <v>1182</v>
      </c>
      <c r="E1447" s="72">
        <v>586.37</v>
      </c>
      <c r="F1447" s="62" t="s">
        <v>1594</v>
      </c>
      <c r="G1447" s="62" t="s">
        <v>1587</v>
      </c>
      <c r="H1447" s="62" t="s">
        <v>1597</v>
      </c>
    </row>
    <row r="1448" spans="1:8" x14ac:dyDescent="0.2">
      <c r="A1448" s="72" t="s">
        <v>2132</v>
      </c>
      <c r="B1448" s="74">
        <v>38623</v>
      </c>
      <c r="C1448" s="71">
        <v>56</v>
      </c>
      <c r="D1448" s="64" t="s">
        <v>1182</v>
      </c>
      <c r="E1448" s="72">
        <v>308</v>
      </c>
      <c r="F1448" s="62" t="s">
        <v>1599</v>
      </c>
      <c r="G1448" s="62" t="s">
        <v>1587</v>
      </c>
      <c r="H1448" s="62" t="s">
        <v>1541</v>
      </c>
    </row>
    <row r="1449" spans="1:8" x14ac:dyDescent="0.2">
      <c r="A1449" s="72" t="s">
        <v>2133</v>
      </c>
      <c r="B1449" s="74">
        <v>38624</v>
      </c>
      <c r="C1449" s="71">
        <v>820</v>
      </c>
      <c r="D1449" s="64" t="s">
        <v>1182</v>
      </c>
      <c r="E1449" s="72">
        <v>788.4</v>
      </c>
      <c r="F1449" s="62" t="s">
        <v>1963</v>
      </c>
      <c r="G1449" s="62" t="s">
        <v>1587</v>
      </c>
      <c r="H1449" s="62" t="s">
        <v>1528</v>
      </c>
    </row>
    <row r="1450" spans="1:8" x14ac:dyDescent="0.2">
      <c r="A1450" s="72" t="s">
        <v>2134</v>
      </c>
      <c r="B1450" s="74">
        <v>38624</v>
      </c>
      <c r="C1450" s="71">
        <v>821</v>
      </c>
      <c r="D1450" s="64" t="s">
        <v>1182</v>
      </c>
      <c r="E1450" s="72">
        <v>820.47</v>
      </c>
      <c r="F1450" s="62" t="s">
        <v>1594</v>
      </c>
      <c r="G1450" s="62" t="s">
        <v>1587</v>
      </c>
      <c r="H1450" s="62" t="s">
        <v>1545</v>
      </c>
    </row>
    <row r="1451" spans="1:8" x14ac:dyDescent="0.2">
      <c r="A1451" s="72">
        <v>4</v>
      </c>
      <c r="B1451" s="74">
        <v>38625</v>
      </c>
      <c r="C1451" s="71">
        <v>510</v>
      </c>
      <c r="D1451" s="64" t="s">
        <v>1182</v>
      </c>
      <c r="E1451" s="72">
        <v>1101.48</v>
      </c>
      <c r="F1451" s="62" t="s">
        <v>1594</v>
      </c>
      <c r="G1451" s="62" t="s">
        <v>1587</v>
      </c>
      <c r="H1451" s="62" t="s">
        <v>1540</v>
      </c>
    </row>
    <row r="1452" spans="1:8" x14ac:dyDescent="0.2">
      <c r="A1452" s="72">
        <v>5</v>
      </c>
      <c r="B1452" s="74">
        <v>38625</v>
      </c>
      <c r="C1452" s="71">
        <v>510</v>
      </c>
      <c r="D1452" s="64" t="s">
        <v>1182</v>
      </c>
      <c r="E1452" s="72">
        <v>59035</v>
      </c>
      <c r="F1452" s="62" t="s">
        <v>1594</v>
      </c>
      <c r="G1452" s="62" t="s">
        <v>1587</v>
      </c>
      <c r="H1452" s="62" t="s">
        <v>1540</v>
      </c>
    </row>
    <row r="1453" spans="1:8" x14ac:dyDescent="0.2">
      <c r="A1453" s="72">
        <v>6</v>
      </c>
      <c r="B1453" s="74">
        <v>38625</v>
      </c>
      <c r="C1453" s="71">
        <v>510</v>
      </c>
      <c r="D1453" s="64" t="s">
        <v>1182</v>
      </c>
      <c r="E1453" s="72">
        <v>15695</v>
      </c>
      <c r="F1453" s="62" t="s">
        <v>1594</v>
      </c>
      <c r="G1453" s="62" t="s">
        <v>1587</v>
      </c>
      <c r="H1453" s="62" t="s">
        <v>1540</v>
      </c>
    </row>
    <row r="1454" spans="1:8" x14ac:dyDescent="0.2">
      <c r="A1454" s="72" t="s">
        <v>2135</v>
      </c>
      <c r="B1454" s="74">
        <v>38625</v>
      </c>
      <c r="C1454" s="71">
        <v>415</v>
      </c>
      <c r="D1454" s="64" t="s">
        <v>1182</v>
      </c>
      <c r="E1454" s="72">
        <v>496</v>
      </c>
      <c r="F1454" s="62" t="s">
        <v>1610</v>
      </c>
      <c r="G1454" s="62" t="s">
        <v>1587</v>
      </c>
      <c r="H1454" s="62" t="s">
        <v>1597</v>
      </c>
    </row>
    <row r="1455" spans="1:8" x14ac:dyDescent="0.2">
      <c r="A1455" s="72" t="s">
        <v>2136</v>
      </c>
      <c r="B1455" s="74">
        <v>38625</v>
      </c>
      <c r="C1455" s="71">
        <v>646</v>
      </c>
      <c r="D1455" s="64" t="s">
        <v>1182</v>
      </c>
      <c r="E1455" s="72">
        <v>5350</v>
      </c>
      <c r="F1455" s="62" t="s">
        <v>1610</v>
      </c>
      <c r="G1455" s="62" t="s">
        <v>1587</v>
      </c>
      <c r="H1455" s="62" t="s">
        <v>1538</v>
      </c>
    </row>
    <row r="1456" spans="1:8" x14ac:dyDescent="0.2">
      <c r="A1456" s="72" t="s">
        <v>2137</v>
      </c>
      <c r="B1456" s="74">
        <v>38625</v>
      </c>
      <c r="C1456" s="71">
        <v>817</v>
      </c>
      <c r="D1456" s="64" t="s">
        <v>1182</v>
      </c>
      <c r="E1456" s="72">
        <v>1281.53</v>
      </c>
      <c r="F1456" s="62" t="s">
        <v>1594</v>
      </c>
      <c r="G1456" s="62" t="s">
        <v>1587</v>
      </c>
      <c r="H1456" s="62" t="s">
        <v>1535</v>
      </c>
    </row>
    <row r="1457" spans="1:8" x14ac:dyDescent="0.2">
      <c r="A1457" s="72" t="s">
        <v>2139</v>
      </c>
      <c r="B1457" s="74">
        <v>38625</v>
      </c>
      <c r="C1457" s="71">
        <v>510</v>
      </c>
      <c r="D1457" s="64" t="s">
        <v>1182</v>
      </c>
      <c r="E1457" s="72">
        <v>1011.63</v>
      </c>
      <c r="F1457" s="62" t="s">
        <v>1594</v>
      </c>
      <c r="G1457" s="62" t="s">
        <v>1587</v>
      </c>
      <c r="H1457" s="62" t="s">
        <v>1540</v>
      </c>
    </row>
    <row r="1458" spans="1:8" x14ac:dyDescent="0.2">
      <c r="A1458" s="72" t="s">
        <v>2141</v>
      </c>
      <c r="B1458" s="74">
        <v>38625</v>
      </c>
      <c r="C1458" s="71">
        <v>822</v>
      </c>
      <c r="D1458" s="64" t="s">
        <v>1182</v>
      </c>
      <c r="E1458" s="27">
        <v>871.78</v>
      </c>
      <c r="F1458" s="62" t="s">
        <v>1591</v>
      </c>
      <c r="G1458" s="62" t="s">
        <v>1587</v>
      </c>
      <c r="H1458" s="62" t="s">
        <v>1597</v>
      </c>
    </row>
    <row r="1459" spans="1:8" x14ac:dyDescent="0.2">
      <c r="A1459" s="72" t="s">
        <v>2142</v>
      </c>
      <c r="B1459" s="74">
        <v>38625</v>
      </c>
      <c r="C1459" s="71">
        <v>549</v>
      </c>
      <c r="D1459" s="64" t="s">
        <v>1182</v>
      </c>
      <c r="E1459" s="27">
        <v>-43.59</v>
      </c>
      <c r="F1459" s="62" t="s">
        <v>1594</v>
      </c>
      <c r="G1459" s="62" t="s">
        <v>1587</v>
      </c>
      <c r="H1459" s="62" t="s">
        <v>1535</v>
      </c>
    </row>
    <row r="1460" spans="1:8" x14ac:dyDescent="0.2">
      <c r="A1460" s="72" t="s">
        <v>2143</v>
      </c>
      <c r="B1460" s="74">
        <v>38625</v>
      </c>
      <c r="C1460" s="71">
        <v>730</v>
      </c>
      <c r="D1460" s="64" t="s">
        <v>1182</v>
      </c>
      <c r="E1460" s="27">
        <v>422.04</v>
      </c>
      <c r="F1460" s="62" t="s">
        <v>1594</v>
      </c>
      <c r="G1460" s="62" t="s">
        <v>1587</v>
      </c>
      <c r="H1460" s="62" t="s">
        <v>1597</v>
      </c>
    </row>
    <row r="1461" spans="1:8" x14ac:dyDescent="0.2">
      <c r="A1461" s="72" t="s">
        <v>2144</v>
      </c>
      <c r="B1461" s="74">
        <v>38625</v>
      </c>
      <c r="C1461" s="71">
        <v>322</v>
      </c>
      <c r="D1461" s="64" t="s">
        <v>1182</v>
      </c>
      <c r="E1461" s="27">
        <v>790</v>
      </c>
      <c r="F1461" s="62" t="s">
        <v>1594</v>
      </c>
      <c r="G1461" s="62" t="s">
        <v>1587</v>
      </c>
      <c r="H1461" s="62" t="s">
        <v>1528</v>
      </c>
    </row>
    <row r="1462" spans="1:8" x14ac:dyDescent="0.2">
      <c r="A1462" s="72" t="s">
        <v>2145</v>
      </c>
      <c r="B1462" s="74">
        <v>38625</v>
      </c>
      <c r="C1462" s="71">
        <v>510</v>
      </c>
      <c r="D1462" s="64" t="s">
        <v>2358</v>
      </c>
      <c r="E1462" s="72">
        <v>78</v>
      </c>
      <c r="F1462" s="62" t="s">
        <v>1594</v>
      </c>
      <c r="G1462" s="62" t="s">
        <v>1587</v>
      </c>
      <c r="H1462" s="62" t="s">
        <v>1540</v>
      </c>
    </row>
    <row r="1463" spans="1:8" x14ac:dyDescent="0.2">
      <c r="A1463" s="72" t="s">
        <v>2146</v>
      </c>
      <c r="B1463" s="74">
        <v>38625</v>
      </c>
      <c r="C1463" s="71">
        <v>510</v>
      </c>
      <c r="D1463" s="64" t="s">
        <v>2358</v>
      </c>
      <c r="E1463" s="72">
        <v>272</v>
      </c>
      <c r="F1463" s="62" t="s">
        <v>1594</v>
      </c>
      <c r="G1463" s="62" t="s">
        <v>1587</v>
      </c>
      <c r="H1463" s="62" t="s">
        <v>1540</v>
      </c>
    </row>
    <row r="1464" spans="1:8" x14ac:dyDescent="0.2">
      <c r="A1464" s="72" t="s">
        <v>2147</v>
      </c>
      <c r="B1464" s="74">
        <v>38625</v>
      </c>
      <c r="C1464" s="71">
        <v>510</v>
      </c>
      <c r="D1464" s="64" t="s">
        <v>2358</v>
      </c>
      <c r="E1464" s="72">
        <v>196.4</v>
      </c>
      <c r="F1464" s="62" t="s">
        <v>1594</v>
      </c>
      <c r="G1464" s="62" t="s">
        <v>1587</v>
      </c>
      <c r="H1464" s="62" t="s">
        <v>1540</v>
      </c>
    </row>
    <row r="1465" spans="1:8" x14ac:dyDescent="0.2">
      <c r="A1465" s="72" t="s">
        <v>2148</v>
      </c>
      <c r="B1465" s="74">
        <v>38628</v>
      </c>
      <c r="C1465" s="71">
        <v>414</v>
      </c>
      <c r="D1465" s="64" t="s">
        <v>2358</v>
      </c>
      <c r="E1465" s="72">
        <v>65.8</v>
      </c>
      <c r="F1465" s="62" t="s">
        <v>1612</v>
      </c>
      <c r="G1465" s="62" t="s">
        <v>1588</v>
      </c>
      <c r="H1465" s="62" t="s">
        <v>1607</v>
      </c>
    </row>
    <row r="1466" spans="1:8" x14ac:dyDescent="0.2">
      <c r="A1466" s="72" t="s">
        <v>2150</v>
      </c>
      <c r="B1466" s="74">
        <v>38628</v>
      </c>
      <c r="C1466" s="71">
        <v>54</v>
      </c>
      <c r="D1466" s="64" t="s">
        <v>2358</v>
      </c>
      <c r="E1466" s="72">
        <v>40.65</v>
      </c>
      <c r="F1466" s="62" t="s">
        <v>1594</v>
      </c>
      <c r="G1466" s="62" t="s">
        <v>1587</v>
      </c>
      <c r="H1466" s="62" t="s">
        <v>1597</v>
      </c>
    </row>
    <row r="1467" spans="1:8" x14ac:dyDescent="0.2">
      <c r="A1467" s="72" t="s">
        <v>2152</v>
      </c>
      <c r="B1467" s="74">
        <v>38629</v>
      </c>
      <c r="C1467" s="71">
        <v>823</v>
      </c>
      <c r="D1467" s="64" t="s">
        <v>2359</v>
      </c>
      <c r="E1467" s="72">
        <v>53341</v>
      </c>
      <c r="F1467" s="62" t="s">
        <v>1610</v>
      </c>
      <c r="G1467" s="62" t="s">
        <v>1587</v>
      </c>
      <c r="H1467" s="62" t="s">
        <v>1597</v>
      </c>
    </row>
    <row r="1468" spans="1:8" x14ac:dyDescent="0.2">
      <c r="A1468" s="72" t="s">
        <v>2153</v>
      </c>
      <c r="B1468" s="74">
        <v>38629</v>
      </c>
      <c r="C1468" s="71">
        <v>193</v>
      </c>
      <c r="D1468" s="64" t="s">
        <v>2359</v>
      </c>
      <c r="E1468" s="72">
        <v>1813</v>
      </c>
      <c r="F1468" s="62" t="s">
        <v>1594</v>
      </c>
      <c r="G1468" s="62" t="s">
        <v>1587</v>
      </c>
      <c r="H1468" s="62" t="s">
        <v>1557</v>
      </c>
    </row>
    <row r="1469" spans="1:8" x14ac:dyDescent="0.2">
      <c r="A1469" s="72" t="s">
        <v>2360</v>
      </c>
      <c r="B1469" s="74">
        <v>38630</v>
      </c>
      <c r="C1469" s="71">
        <v>777</v>
      </c>
      <c r="D1469" s="64" t="s">
        <v>2359</v>
      </c>
      <c r="E1469" s="72">
        <v>35760</v>
      </c>
      <c r="F1469" s="62" t="s">
        <v>1594</v>
      </c>
      <c r="G1469" s="62" t="s">
        <v>1587</v>
      </c>
      <c r="H1469" s="62" t="s">
        <v>1538</v>
      </c>
    </row>
    <row r="1470" spans="1:8" x14ac:dyDescent="0.2">
      <c r="A1470" s="72" t="s">
        <v>2154</v>
      </c>
      <c r="B1470" s="74">
        <v>38630</v>
      </c>
      <c r="C1470" s="71">
        <v>816</v>
      </c>
      <c r="D1470" s="64" t="s">
        <v>2359</v>
      </c>
      <c r="E1470" s="72">
        <v>26890</v>
      </c>
      <c r="F1470" s="62" t="s">
        <v>1594</v>
      </c>
      <c r="G1470" s="62" t="s">
        <v>1587</v>
      </c>
      <c r="H1470" s="62" t="s">
        <v>1539</v>
      </c>
    </row>
    <row r="1471" spans="1:8" x14ac:dyDescent="0.2">
      <c r="A1471" s="72" t="s">
        <v>2155</v>
      </c>
      <c r="B1471" s="74">
        <v>38631</v>
      </c>
      <c r="C1471" s="71">
        <v>719</v>
      </c>
      <c r="D1471" s="64" t="s">
        <v>2359</v>
      </c>
      <c r="E1471" s="27">
        <v>369.67</v>
      </c>
      <c r="F1471" s="62" t="s">
        <v>1591</v>
      </c>
      <c r="G1471" s="62" t="s">
        <v>1587</v>
      </c>
      <c r="H1471" s="62" t="s">
        <v>1535</v>
      </c>
    </row>
    <row r="1472" spans="1:8" x14ac:dyDescent="0.2">
      <c r="A1472" s="72" t="s">
        <v>2156</v>
      </c>
      <c r="B1472" s="74">
        <v>38631</v>
      </c>
      <c r="C1472" s="71">
        <v>719</v>
      </c>
      <c r="D1472" s="64" t="s">
        <v>2361</v>
      </c>
      <c r="E1472" s="72">
        <v>22156</v>
      </c>
      <c r="F1472" s="62" t="s">
        <v>1591</v>
      </c>
      <c r="G1472" s="62" t="s">
        <v>1587</v>
      </c>
      <c r="H1472" s="62" t="s">
        <v>1535</v>
      </c>
    </row>
    <row r="1473" spans="1:8" x14ac:dyDescent="0.2">
      <c r="A1473" s="72" t="s">
        <v>2158</v>
      </c>
      <c r="B1473" s="74">
        <v>38631</v>
      </c>
      <c r="C1473" s="71">
        <v>421</v>
      </c>
      <c r="D1473" s="64" t="s">
        <v>1201</v>
      </c>
      <c r="E1473" s="72">
        <v>598.94000000000005</v>
      </c>
      <c r="F1473" s="62" t="s">
        <v>1594</v>
      </c>
      <c r="G1473" s="62" t="s">
        <v>1587</v>
      </c>
      <c r="H1473" s="62" t="s">
        <v>1528</v>
      </c>
    </row>
    <row r="1474" spans="1:8" x14ac:dyDescent="0.2">
      <c r="A1474" s="72" t="s">
        <v>2159</v>
      </c>
      <c r="B1474" s="74">
        <v>38635</v>
      </c>
      <c r="C1474" s="71">
        <v>826</v>
      </c>
      <c r="D1474" s="64" t="s">
        <v>1201</v>
      </c>
      <c r="E1474" s="72">
        <v>22.04</v>
      </c>
      <c r="F1474" s="62" t="s">
        <v>1594</v>
      </c>
      <c r="G1474" s="62" t="s">
        <v>1587</v>
      </c>
      <c r="H1474" s="62" t="s">
        <v>1597</v>
      </c>
    </row>
    <row r="1475" spans="1:8" x14ac:dyDescent="0.2">
      <c r="A1475" s="72" t="s">
        <v>2160</v>
      </c>
      <c r="B1475" s="74">
        <v>38635</v>
      </c>
      <c r="C1475" s="71">
        <v>42</v>
      </c>
      <c r="D1475" s="64" t="s">
        <v>1201</v>
      </c>
      <c r="E1475" s="72">
        <v>1052.1400000000001</v>
      </c>
      <c r="F1475" s="62" t="s">
        <v>1591</v>
      </c>
      <c r="G1475" s="62" t="s">
        <v>1587</v>
      </c>
      <c r="H1475" s="62" t="s">
        <v>1528</v>
      </c>
    </row>
    <row r="1476" spans="1:8" x14ac:dyDescent="0.2">
      <c r="A1476" s="72" t="s">
        <v>2161</v>
      </c>
      <c r="B1476" s="74">
        <v>38635</v>
      </c>
      <c r="C1476" s="71">
        <v>43</v>
      </c>
      <c r="D1476" s="64" t="s">
        <v>1201</v>
      </c>
      <c r="E1476" s="72">
        <v>162</v>
      </c>
      <c r="F1476" s="62" t="s">
        <v>1594</v>
      </c>
      <c r="G1476" s="62" t="s">
        <v>1587</v>
      </c>
      <c r="H1476" s="62" t="s">
        <v>1597</v>
      </c>
    </row>
    <row r="1477" spans="1:8" x14ac:dyDescent="0.2">
      <c r="A1477" s="72" t="s">
        <v>2162</v>
      </c>
      <c r="B1477" s="74">
        <v>38635</v>
      </c>
      <c r="C1477" s="71">
        <v>824</v>
      </c>
      <c r="D1477" s="64" t="s">
        <v>1201</v>
      </c>
      <c r="E1477" s="72">
        <v>653.15</v>
      </c>
      <c r="F1477" s="62" t="s">
        <v>1610</v>
      </c>
      <c r="G1477" s="62" t="s">
        <v>1587</v>
      </c>
      <c r="H1477" s="62" t="s">
        <v>1544</v>
      </c>
    </row>
    <row r="1478" spans="1:8" x14ac:dyDescent="0.2">
      <c r="A1478" s="72" t="s">
        <v>2164</v>
      </c>
      <c r="B1478" s="74">
        <v>38635</v>
      </c>
      <c r="C1478" s="71">
        <v>293</v>
      </c>
      <c r="D1478" s="64" t="s">
        <v>1201</v>
      </c>
      <c r="E1478" s="72">
        <v>119.94</v>
      </c>
      <c r="F1478" s="62" t="s">
        <v>1610</v>
      </c>
      <c r="G1478" s="62" t="s">
        <v>1587</v>
      </c>
      <c r="H1478" s="62" t="s">
        <v>1597</v>
      </c>
    </row>
    <row r="1479" spans="1:8" x14ac:dyDescent="0.2">
      <c r="A1479" s="72" t="s">
        <v>2165</v>
      </c>
      <c r="B1479" s="74">
        <v>38636</v>
      </c>
      <c r="C1479" s="71">
        <v>633</v>
      </c>
      <c r="D1479" s="64" t="s">
        <v>1201</v>
      </c>
      <c r="E1479" s="72">
        <v>1920</v>
      </c>
      <c r="F1479" s="62" t="s">
        <v>1594</v>
      </c>
      <c r="G1479" s="62" t="s">
        <v>1587</v>
      </c>
      <c r="H1479" s="62" t="s">
        <v>1539</v>
      </c>
    </row>
    <row r="1480" spans="1:8" x14ac:dyDescent="0.2">
      <c r="A1480" s="72" t="s">
        <v>2166</v>
      </c>
      <c r="B1480" s="74">
        <v>38636</v>
      </c>
      <c r="C1480" s="71">
        <v>351</v>
      </c>
      <c r="D1480" s="64" t="s">
        <v>1201</v>
      </c>
      <c r="E1480" s="27">
        <v>1051.51</v>
      </c>
      <c r="F1480" s="62" t="s">
        <v>1594</v>
      </c>
      <c r="G1480" s="62" t="s">
        <v>1587</v>
      </c>
      <c r="H1480" s="62" t="s">
        <v>1597</v>
      </c>
    </row>
    <row r="1481" spans="1:8" x14ac:dyDescent="0.2">
      <c r="A1481" s="72" t="s">
        <v>2168</v>
      </c>
      <c r="B1481" s="74">
        <v>38636</v>
      </c>
      <c r="C1481" s="71">
        <v>662</v>
      </c>
      <c r="D1481" s="64" t="s">
        <v>1361</v>
      </c>
      <c r="E1481" s="72">
        <v>1445</v>
      </c>
      <c r="F1481" s="62" t="s">
        <v>1594</v>
      </c>
      <c r="G1481" s="62" t="s">
        <v>1587</v>
      </c>
      <c r="H1481" s="62" t="s">
        <v>1580</v>
      </c>
    </row>
    <row r="1482" spans="1:8" x14ac:dyDescent="0.2">
      <c r="A1482" s="72" t="s">
        <v>2169</v>
      </c>
      <c r="B1482" s="74">
        <v>38636</v>
      </c>
      <c r="C1482" s="71">
        <v>493</v>
      </c>
      <c r="D1482" s="64" t="s">
        <v>1361</v>
      </c>
      <c r="E1482" s="72">
        <v>1484</v>
      </c>
      <c r="F1482" s="62" t="s">
        <v>1594</v>
      </c>
      <c r="G1482" s="62" t="s">
        <v>1587</v>
      </c>
      <c r="H1482" s="62" t="s">
        <v>1597</v>
      </c>
    </row>
    <row r="1483" spans="1:8" x14ac:dyDescent="0.2">
      <c r="A1483" s="72" t="s">
        <v>2171</v>
      </c>
      <c r="B1483" s="74">
        <v>38638</v>
      </c>
      <c r="C1483" s="71">
        <v>702</v>
      </c>
      <c r="D1483" s="64" t="s">
        <v>1361</v>
      </c>
      <c r="E1483" s="27">
        <v>385.84</v>
      </c>
      <c r="F1483" s="62" t="s">
        <v>1594</v>
      </c>
      <c r="G1483" s="62" t="s">
        <v>1587</v>
      </c>
      <c r="H1483" s="62" t="s">
        <v>1597</v>
      </c>
    </row>
    <row r="1484" spans="1:8" x14ac:dyDescent="0.2">
      <c r="A1484" s="72" t="s">
        <v>2173</v>
      </c>
      <c r="B1484" s="74">
        <v>38639</v>
      </c>
      <c r="C1484" s="71">
        <v>226</v>
      </c>
      <c r="D1484" s="64" t="s">
        <v>1361</v>
      </c>
      <c r="E1484" s="27">
        <v>385.84</v>
      </c>
      <c r="F1484" s="62" t="s">
        <v>1594</v>
      </c>
      <c r="G1484" s="62" t="s">
        <v>1587</v>
      </c>
      <c r="H1484" s="62" t="s">
        <v>1597</v>
      </c>
    </row>
    <row r="1485" spans="1:8" x14ac:dyDescent="0.2">
      <c r="A1485" s="72" t="s">
        <v>2174</v>
      </c>
      <c r="B1485" s="74">
        <v>38639</v>
      </c>
      <c r="C1485" s="71">
        <v>314</v>
      </c>
      <c r="D1485" s="64" t="s">
        <v>2362</v>
      </c>
      <c r="E1485" s="72">
        <v>118.5</v>
      </c>
      <c r="F1485" s="62" t="s">
        <v>1594</v>
      </c>
      <c r="G1485" s="62" t="s">
        <v>1587</v>
      </c>
      <c r="H1485" s="62" t="s">
        <v>1597</v>
      </c>
    </row>
    <row r="1486" spans="1:8" x14ac:dyDescent="0.2">
      <c r="A1486" s="72" t="s">
        <v>2175</v>
      </c>
      <c r="B1486" s="74">
        <v>38639</v>
      </c>
      <c r="C1486" s="71">
        <v>321</v>
      </c>
      <c r="D1486" s="64" t="s">
        <v>2363</v>
      </c>
      <c r="E1486" s="72">
        <v>145</v>
      </c>
      <c r="F1486" s="62" t="s">
        <v>1594</v>
      </c>
      <c r="G1486" s="62" t="s">
        <v>1587</v>
      </c>
      <c r="H1486" s="62" t="s">
        <v>1597</v>
      </c>
    </row>
    <row r="1487" spans="1:8" x14ac:dyDescent="0.2">
      <c r="A1487" s="72" t="s">
        <v>2176</v>
      </c>
      <c r="B1487" s="74">
        <v>38639</v>
      </c>
      <c r="C1487" s="71">
        <v>45</v>
      </c>
      <c r="D1487" s="64" t="s">
        <v>2363</v>
      </c>
      <c r="E1487" s="72">
        <v>145</v>
      </c>
      <c r="F1487" s="62" t="s">
        <v>1594</v>
      </c>
      <c r="G1487" s="62" t="s">
        <v>1587</v>
      </c>
      <c r="H1487" s="62" t="s">
        <v>1528</v>
      </c>
    </row>
    <row r="1488" spans="1:8" x14ac:dyDescent="0.2">
      <c r="A1488" s="72" t="s">
        <v>2177</v>
      </c>
      <c r="B1488" s="74">
        <v>38639</v>
      </c>
      <c r="C1488" s="71">
        <v>331</v>
      </c>
      <c r="D1488" s="64" t="s">
        <v>2364</v>
      </c>
      <c r="E1488" s="72">
        <v>176.2</v>
      </c>
      <c r="F1488" s="62" t="s">
        <v>1594</v>
      </c>
      <c r="G1488" s="62" t="s">
        <v>1587</v>
      </c>
      <c r="H1488" s="62" t="s">
        <v>1597</v>
      </c>
    </row>
    <row r="1489" spans="1:8" x14ac:dyDescent="0.2">
      <c r="A1489" s="72" t="s">
        <v>2178</v>
      </c>
      <c r="B1489" s="74">
        <v>38639</v>
      </c>
      <c r="C1489" s="71">
        <v>338</v>
      </c>
      <c r="D1489" s="64" t="s">
        <v>2365</v>
      </c>
      <c r="E1489" s="72">
        <v>256.7</v>
      </c>
      <c r="F1489" s="62" t="s">
        <v>1594</v>
      </c>
      <c r="G1489" s="62" t="s">
        <v>1587</v>
      </c>
      <c r="H1489" s="62" t="s">
        <v>1597</v>
      </c>
    </row>
    <row r="1490" spans="1:8" x14ac:dyDescent="0.2">
      <c r="A1490" s="72" t="s">
        <v>2179</v>
      </c>
      <c r="B1490" s="74">
        <v>38639</v>
      </c>
      <c r="C1490" s="71">
        <v>123</v>
      </c>
      <c r="D1490" s="64" t="s">
        <v>2365</v>
      </c>
      <c r="E1490" s="72">
        <v>762.9</v>
      </c>
      <c r="F1490" s="62" t="s">
        <v>1594</v>
      </c>
      <c r="G1490" s="62" t="s">
        <v>1587</v>
      </c>
      <c r="H1490" s="62" t="s">
        <v>1597</v>
      </c>
    </row>
    <row r="1491" spans="1:8" x14ac:dyDescent="0.2">
      <c r="A1491" s="72" t="s">
        <v>2180</v>
      </c>
      <c r="B1491" s="74">
        <v>38639</v>
      </c>
      <c r="C1491" s="71">
        <v>301</v>
      </c>
      <c r="D1491" s="64" t="s">
        <v>1346</v>
      </c>
      <c r="E1491" s="72">
        <v>113.1</v>
      </c>
      <c r="F1491" s="62" t="s">
        <v>1594</v>
      </c>
      <c r="G1491" s="62" t="s">
        <v>1587</v>
      </c>
      <c r="H1491" s="62" t="s">
        <v>1597</v>
      </c>
    </row>
    <row r="1492" spans="1:8" x14ac:dyDescent="0.2">
      <c r="A1492" s="72" t="s">
        <v>2181</v>
      </c>
      <c r="B1492" s="74">
        <v>38639</v>
      </c>
      <c r="C1492" s="71">
        <v>705</v>
      </c>
      <c r="D1492" s="64" t="s">
        <v>1346</v>
      </c>
      <c r="E1492" s="27">
        <v>429.34</v>
      </c>
      <c r="F1492" s="62" t="s">
        <v>1594</v>
      </c>
      <c r="G1492" s="62" t="s">
        <v>1587</v>
      </c>
      <c r="H1492" s="62" t="s">
        <v>1597</v>
      </c>
    </row>
    <row r="1493" spans="1:8" x14ac:dyDescent="0.2">
      <c r="A1493" s="72" t="s">
        <v>2182</v>
      </c>
      <c r="B1493" s="74">
        <v>38639</v>
      </c>
      <c r="C1493" s="71">
        <v>660</v>
      </c>
      <c r="D1493" s="64" t="s">
        <v>2366</v>
      </c>
      <c r="E1493" s="72">
        <v>298</v>
      </c>
      <c r="F1493" s="62" t="s">
        <v>1594</v>
      </c>
      <c r="G1493" s="62" t="s">
        <v>1587</v>
      </c>
      <c r="H1493" s="62" t="s">
        <v>1597</v>
      </c>
    </row>
    <row r="1494" spans="1:8" x14ac:dyDescent="0.2">
      <c r="A1494" s="72" t="s">
        <v>2183</v>
      </c>
      <c r="B1494" s="74">
        <v>38639</v>
      </c>
      <c r="C1494" s="71">
        <v>804</v>
      </c>
      <c r="D1494" s="64" t="s">
        <v>2366</v>
      </c>
      <c r="E1494" s="72">
        <v>7112</v>
      </c>
      <c r="F1494" s="62" t="s">
        <v>1594</v>
      </c>
      <c r="G1494" s="62" t="s">
        <v>1587</v>
      </c>
      <c r="H1494" s="62" t="s">
        <v>1538</v>
      </c>
    </row>
    <row r="1495" spans="1:8" x14ac:dyDescent="0.2">
      <c r="A1495" s="72" t="s">
        <v>2184</v>
      </c>
      <c r="B1495" s="74">
        <v>38639</v>
      </c>
      <c r="C1495" s="71">
        <v>549</v>
      </c>
      <c r="D1495" s="64" t="s">
        <v>2366</v>
      </c>
      <c r="E1495" s="72">
        <v>6450</v>
      </c>
      <c r="F1495" s="62" t="s">
        <v>1594</v>
      </c>
      <c r="G1495" s="62" t="s">
        <v>1587</v>
      </c>
      <c r="H1495" s="62" t="s">
        <v>1535</v>
      </c>
    </row>
    <row r="1496" spans="1:8" x14ac:dyDescent="0.2">
      <c r="A1496" s="72" t="s">
        <v>2185</v>
      </c>
      <c r="B1496" s="74">
        <v>38646</v>
      </c>
      <c r="C1496" s="71">
        <v>433</v>
      </c>
      <c r="D1496" s="64" t="s">
        <v>2366</v>
      </c>
      <c r="E1496" s="72">
        <v>11456.25</v>
      </c>
      <c r="F1496" s="62" t="s">
        <v>1594</v>
      </c>
      <c r="G1496" s="62" t="s">
        <v>1587</v>
      </c>
      <c r="H1496" s="62" t="s">
        <v>1539</v>
      </c>
    </row>
    <row r="1497" spans="1:8" x14ac:dyDescent="0.2">
      <c r="A1497" s="72" t="s">
        <v>2186</v>
      </c>
      <c r="B1497" s="74">
        <v>38646</v>
      </c>
      <c r="C1497" s="71">
        <v>794</v>
      </c>
      <c r="D1497" s="64" t="s">
        <v>2366</v>
      </c>
      <c r="E1497" s="72">
        <v>7500</v>
      </c>
      <c r="F1497" s="62" t="s">
        <v>1594</v>
      </c>
      <c r="G1497" s="62" t="s">
        <v>1587</v>
      </c>
      <c r="H1497" s="62" t="s">
        <v>1528</v>
      </c>
    </row>
    <row r="1498" spans="1:8" x14ac:dyDescent="0.2">
      <c r="A1498" s="72" t="s">
        <v>2187</v>
      </c>
      <c r="B1498" s="74">
        <v>38650</v>
      </c>
      <c r="C1498" s="71">
        <v>211</v>
      </c>
      <c r="D1498" s="64" t="s">
        <v>2366</v>
      </c>
      <c r="E1498" s="72">
        <v>188.3</v>
      </c>
      <c r="F1498" s="62" t="s">
        <v>1594</v>
      </c>
      <c r="G1498" s="62" t="s">
        <v>1587</v>
      </c>
      <c r="H1498" s="62" t="s">
        <v>1597</v>
      </c>
    </row>
    <row r="1499" spans="1:8" x14ac:dyDescent="0.2">
      <c r="A1499" s="72">
        <v>7</v>
      </c>
      <c r="B1499" s="74">
        <v>38651</v>
      </c>
      <c r="C1499" s="71">
        <v>530</v>
      </c>
      <c r="D1499" s="64" t="s">
        <v>774</v>
      </c>
      <c r="E1499" s="72">
        <v>7510</v>
      </c>
      <c r="F1499" s="62" t="s">
        <v>1594</v>
      </c>
      <c r="G1499" s="62" t="s">
        <v>1587</v>
      </c>
      <c r="H1499" s="62" t="s">
        <v>1528</v>
      </c>
    </row>
    <row r="1500" spans="1:8" x14ac:dyDescent="0.2">
      <c r="A1500" s="72" t="s">
        <v>2188</v>
      </c>
      <c r="B1500" s="74">
        <v>38651</v>
      </c>
      <c r="C1500" s="71">
        <v>64</v>
      </c>
      <c r="D1500" s="64" t="s">
        <v>774</v>
      </c>
      <c r="E1500" s="72">
        <v>10020</v>
      </c>
      <c r="F1500" s="62" t="s">
        <v>1610</v>
      </c>
      <c r="G1500" s="62" t="s">
        <v>1587</v>
      </c>
      <c r="H1500" s="62" t="s">
        <v>1597</v>
      </c>
    </row>
    <row r="1501" spans="1:8" x14ac:dyDescent="0.2">
      <c r="A1501" s="72" t="s">
        <v>2189</v>
      </c>
      <c r="B1501" s="74">
        <v>38651</v>
      </c>
      <c r="C1501" s="71">
        <v>824</v>
      </c>
      <c r="D1501" s="64" t="s">
        <v>774</v>
      </c>
      <c r="E1501" s="72">
        <v>8500</v>
      </c>
      <c r="F1501" s="62" t="s">
        <v>1610</v>
      </c>
      <c r="G1501" s="62" t="s">
        <v>1587</v>
      </c>
      <c r="H1501" s="62" t="s">
        <v>1544</v>
      </c>
    </row>
    <row r="1502" spans="1:8" x14ac:dyDescent="0.2">
      <c r="A1502" s="72" t="s">
        <v>2190</v>
      </c>
      <c r="B1502" s="74">
        <v>38651</v>
      </c>
      <c r="C1502" s="71">
        <v>261</v>
      </c>
      <c r="D1502" s="64" t="s">
        <v>774</v>
      </c>
      <c r="E1502" s="72">
        <v>7500</v>
      </c>
      <c r="F1502" s="62" t="s">
        <v>1599</v>
      </c>
      <c r="G1502" s="62" t="s">
        <v>1587</v>
      </c>
      <c r="H1502" s="62" t="s">
        <v>1528</v>
      </c>
    </row>
    <row r="1503" spans="1:8" x14ac:dyDescent="0.2">
      <c r="A1503" s="72" t="s">
        <v>2191</v>
      </c>
      <c r="B1503" s="74">
        <v>38651</v>
      </c>
      <c r="C1503" s="71">
        <v>4</v>
      </c>
      <c r="D1503" s="64" t="s">
        <v>774</v>
      </c>
      <c r="E1503" s="72">
        <v>10020</v>
      </c>
      <c r="F1503" s="62" t="s">
        <v>1591</v>
      </c>
      <c r="G1503" s="62" t="s">
        <v>1587</v>
      </c>
      <c r="H1503" s="62" t="s">
        <v>1538</v>
      </c>
    </row>
    <row r="1504" spans="1:8" x14ac:dyDescent="0.2">
      <c r="A1504" s="72" t="s">
        <v>2192</v>
      </c>
      <c r="B1504" s="74">
        <v>38651</v>
      </c>
      <c r="C1504" s="71">
        <v>176</v>
      </c>
      <c r="D1504" s="64" t="s">
        <v>774</v>
      </c>
      <c r="E1504" s="72">
        <v>360</v>
      </c>
      <c r="F1504" s="62" t="s">
        <v>1599</v>
      </c>
      <c r="G1504" s="62" t="s">
        <v>1587</v>
      </c>
      <c r="H1504" s="62" t="s">
        <v>1528</v>
      </c>
    </row>
    <row r="1505" spans="1:8" x14ac:dyDescent="0.2">
      <c r="A1505" s="72" t="s">
        <v>2193</v>
      </c>
      <c r="B1505" s="74">
        <v>38659</v>
      </c>
      <c r="C1505" s="71">
        <v>418</v>
      </c>
      <c r="D1505" s="64" t="s">
        <v>774</v>
      </c>
      <c r="E1505" s="72">
        <v>270</v>
      </c>
      <c r="F1505" s="62" t="s">
        <v>1610</v>
      </c>
      <c r="G1505" s="62" t="s">
        <v>1587</v>
      </c>
      <c r="H1505" s="62" t="s">
        <v>1597</v>
      </c>
    </row>
    <row r="1506" spans="1:8" x14ac:dyDescent="0.2">
      <c r="A1506" s="72" t="s">
        <v>2194</v>
      </c>
      <c r="B1506" s="74">
        <v>38659</v>
      </c>
      <c r="C1506" s="71">
        <v>836</v>
      </c>
      <c r="D1506" s="64" t="s">
        <v>774</v>
      </c>
      <c r="E1506" s="72">
        <v>772.66</v>
      </c>
      <c r="F1506" s="62" t="s">
        <v>1599</v>
      </c>
      <c r="G1506" s="62" t="s">
        <v>1587</v>
      </c>
      <c r="H1506" s="62" t="s">
        <v>1528</v>
      </c>
    </row>
    <row r="1507" spans="1:8" x14ac:dyDescent="0.2">
      <c r="A1507" s="72" t="s">
        <v>2195</v>
      </c>
      <c r="B1507" s="74">
        <v>38659</v>
      </c>
      <c r="C1507" s="71">
        <v>337</v>
      </c>
      <c r="D1507" s="64" t="s">
        <v>774</v>
      </c>
      <c r="E1507" s="27">
        <v>9100</v>
      </c>
      <c r="F1507" s="62" t="s">
        <v>1610</v>
      </c>
      <c r="G1507" s="62" t="s">
        <v>1587</v>
      </c>
      <c r="H1507" s="62" t="s">
        <v>1538</v>
      </c>
    </row>
    <row r="1508" spans="1:8" x14ac:dyDescent="0.2">
      <c r="A1508" s="72" t="s">
        <v>2196</v>
      </c>
      <c r="B1508" s="74">
        <v>38659</v>
      </c>
      <c r="C1508" s="71">
        <v>234</v>
      </c>
      <c r="D1508" s="64" t="s">
        <v>2367</v>
      </c>
      <c r="E1508" s="72">
        <v>11500</v>
      </c>
      <c r="F1508" s="62" t="s">
        <v>1591</v>
      </c>
      <c r="G1508" s="62" t="s">
        <v>1587</v>
      </c>
      <c r="H1508" s="62" t="s">
        <v>1597</v>
      </c>
    </row>
    <row r="1509" spans="1:8" x14ac:dyDescent="0.2">
      <c r="A1509" s="72" t="s">
        <v>2130</v>
      </c>
      <c r="B1509" s="74">
        <v>38659</v>
      </c>
      <c r="C1509" s="71">
        <v>559</v>
      </c>
      <c r="D1509" s="64" t="s">
        <v>2367</v>
      </c>
      <c r="E1509" s="72">
        <v>5760</v>
      </c>
      <c r="F1509" s="62" t="s">
        <v>1599</v>
      </c>
      <c r="G1509" s="62" t="s">
        <v>1587</v>
      </c>
      <c r="H1509" s="62" t="s">
        <v>1528</v>
      </c>
    </row>
    <row r="1510" spans="1:8" x14ac:dyDescent="0.2">
      <c r="A1510" s="72" t="s">
        <v>2197</v>
      </c>
      <c r="B1510" s="74">
        <v>38659</v>
      </c>
      <c r="C1510" s="71">
        <v>663</v>
      </c>
      <c r="D1510" s="64" t="s">
        <v>2368</v>
      </c>
      <c r="E1510" s="72">
        <v>20850</v>
      </c>
      <c r="F1510" s="62" t="s">
        <v>1610</v>
      </c>
      <c r="G1510" s="62" t="s">
        <v>1587</v>
      </c>
      <c r="H1510" s="62" t="s">
        <v>1538</v>
      </c>
    </row>
    <row r="1511" spans="1:8" x14ac:dyDescent="0.2">
      <c r="A1511" s="72" t="s">
        <v>2369</v>
      </c>
      <c r="B1511" s="74">
        <v>38663</v>
      </c>
      <c r="C1511" s="71">
        <v>42</v>
      </c>
      <c r="D1511" s="64" t="s">
        <v>2368</v>
      </c>
      <c r="E1511" s="72">
        <v>8300</v>
      </c>
      <c r="F1511" s="62" t="s">
        <v>1594</v>
      </c>
      <c r="G1511" s="62" t="s">
        <v>1587</v>
      </c>
      <c r="H1511" s="62" t="s">
        <v>1528</v>
      </c>
    </row>
    <row r="1512" spans="1:8" x14ac:dyDescent="0.2">
      <c r="A1512" s="72" t="s">
        <v>2370</v>
      </c>
      <c r="B1512" s="74">
        <v>38663</v>
      </c>
      <c r="C1512" s="71">
        <v>829</v>
      </c>
      <c r="D1512" s="64" t="s">
        <v>2368</v>
      </c>
      <c r="E1512" s="72">
        <v>9350</v>
      </c>
      <c r="F1512" s="62" t="s">
        <v>1594</v>
      </c>
      <c r="G1512" s="62" t="s">
        <v>1587</v>
      </c>
      <c r="H1512" s="62" t="s">
        <v>1549</v>
      </c>
    </row>
    <row r="1513" spans="1:8" x14ac:dyDescent="0.2">
      <c r="A1513" s="72" t="s">
        <v>2371</v>
      </c>
      <c r="B1513" s="74">
        <v>38663</v>
      </c>
      <c r="C1513" s="71">
        <v>510</v>
      </c>
      <c r="D1513" s="64" t="s">
        <v>2368</v>
      </c>
      <c r="E1513" s="72">
        <v>5700</v>
      </c>
      <c r="F1513" s="62" t="s">
        <v>1594</v>
      </c>
      <c r="G1513" s="62" t="s">
        <v>1587</v>
      </c>
      <c r="H1513" s="62" t="s">
        <v>1540</v>
      </c>
    </row>
    <row r="1514" spans="1:8" x14ac:dyDescent="0.2">
      <c r="A1514" s="72" t="s">
        <v>2372</v>
      </c>
      <c r="B1514" s="74">
        <v>38663</v>
      </c>
      <c r="C1514" s="71">
        <v>700</v>
      </c>
      <c r="D1514" s="64" t="s">
        <v>2373</v>
      </c>
      <c r="E1514" s="72">
        <v>947.2</v>
      </c>
      <c r="F1514" s="62" t="s">
        <v>1594</v>
      </c>
      <c r="G1514" s="62" t="s">
        <v>1587</v>
      </c>
      <c r="H1514" s="62" t="s">
        <v>1551</v>
      </c>
    </row>
    <row r="1515" spans="1:8" x14ac:dyDescent="0.2">
      <c r="A1515" s="72">
        <v>8</v>
      </c>
      <c r="B1515" s="74">
        <v>38664</v>
      </c>
      <c r="C1515" s="71">
        <v>493</v>
      </c>
      <c r="D1515" s="64" t="s">
        <v>2374</v>
      </c>
      <c r="E1515" s="72">
        <v>6170</v>
      </c>
      <c r="F1515" s="62" t="s">
        <v>1594</v>
      </c>
      <c r="G1515" s="62" t="s">
        <v>1587</v>
      </c>
      <c r="H1515" s="62" t="s">
        <v>1597</v>
      </c>
    </row>
    <row r="1516" spans="1:8" x14ac:dyDescent="0.2">
      <c r="A1516" s="72" t="s">
        <v>2375</v>
      </c>
      <c r="B1516" s="74">
        <v>38664</v>
      </c>
      <c r="C1516" s="71">
        <v>828</v>
      </c>
      <c r="D1516" s="64" t="s">
        <v>2376</v>
      </c>
      <c r="E1516" s="72">
        <v>10734</v>
      </c>
      <c r="F1516" s="62" t="s">
        <v>1610</v>
      </c>
      <c r="G1516" s="62" t="s">
        <v>1587</v>
      </c>
      <c r="H1516" s="62" t="s">
        <v>1597</v>
      </c>
    </row>
    <row r="1517" spans="1:8" x14ac:dyDescent="0.2">
      <c r="A1517" s="72" t="s">
        <v>2377</v>
      </c>
      <c r="B1517" s="74">
        <v>38664</v>
      </c>
      <c r="C1517" s="71">
        <v>176</v>
      </c>
      <c r="D1517" s="64" t="s">
        <v>2378</v>
      </c>
      <c r="E1517" s="72">
        <v>6848</v>
      </c>
      <c r="F1517" s="62" t="s">
        <v>1599</v>
      </c>
      <c r="G1517" s="62" t="s">
        <v>1587</v>
      </c>
      <c r="H1517" s="62" t="s">
        <v>1528</v>
      </c>
    </row>
    <row r="1518" spans="1:8" x14ac:dyDescent="0.2">
      <c r="A1518" s="72" t="s">
        <v>2379</v>
      </c>
      <c r="B1518" s="74">
        <v>38664</v>
      </c>
      <c r="C1518" s="71">
        <v>176</v>
      </c>
      <c r="D1518" s="64" t="s">
        <v>2378</v>
      </c>
      <c r="E1518" s="72">
        <v>6631</v>
      </c>
      <c r="F1518" s="62" t="s">
        <v>1599</v>
      </c>
      <c r="G1518" s="62" t="s">
        <v>1587</v>
      </c>
      <c r="H1518" s="62" t="s">
        <v>1528</v>
      </c>
    </row>
    <row r="1519" spans="1:8" x14ac:dyDescent="0.2">
      <c r="A1519" s="72" t="s">
        <v>2380</v>
      </c>
      <c r="B1519" s="74">
        <v>38664</v>
      </c>
      <c r="C1519" s="71">
        <v>176</v>
      </c>
      <c r="D1519" s="64" t="s">
        <v>2378</v>
      </c>
      <c r="E1519" s="72">
        <v>6848</v>
      </c>
      <c r="F1519" s="62" t="s">
        <v>1599</v>
      </c>
      <c r="G1519" s="62" t="s">
        <v>1587</v>
      </c>
      <c r="H1519" s="62" t="s">
        <v>1528</v>
      </c>
    </row>
    <row r="1520" spans="1:8" x14ac:dyDescent="0.2">
      <c r="A1520" s="72" t="s">
        <v>2381</v>
      </c>
      <c r="B1520" s="74">
        <v>38664</v>
      </c>
      <c r="C1520" s="71">
        <v>830</v>
      </c>
      <c r="D1520" s="64" t="s">
        <v>2378</v>
      </c>
      <c r="E1520" s="72">
        <v>6648</v>
      </c>
      <c r="F1520" s="62" t="s">
        <v>1594</v>
      </c>
      <c r="G1520" s="62" t="s">
        <v>1587</v>
      </c>
      <c r="H1520" s="62" t="s">
        <v>1557</v>
      </c>
    </row>
    <row r="1521" spans="1:8" x14ac:dyDescent="0.2">
      <c r="A1521" s="72" t="s">
        <v>2382</v>
      </c>
      <c r="B1521" s="74">
        <v>38665</v>
      </c>
      <c r="C1521" s="71">
        <v>404</v>
      </c>
      <c r="D1521" s="64" t="s">
        <v>2378</v>
      </c>
      <c r="E1521" s="72">
        <v>6631</v>
      </c>
      <c r="F1521" s="62" t="s">
        <v>1610</v>
      </c>
      <c r="G1521" s="62" t="s">
        <v>1587</v>
      </c>
      <c r="H1521" s="62" t="s">
        <v>1597</v>
      </c>
    </row>
    <row r="1522" spans="1:8" x14ac:dyDescent="0.2">
      <c r="A1522" s="72" t="s">
        <v>2383</v>
      </c>
      <c r="B1522" s="74">
        <v>38666</v>
      </c>
      <c r="C1522" s="71">
        <v>831</v>
      </c>
      <c r="D1522" s="64" t="s">
        <v>2378</v>
      </c>
      <c r="E1522" s="72">
        <v>6631</v>
      </c>
      <c r="F1522" s="62" t="s">
        <v>1594</v>
      </c>
      <c r="G1522" s="62" t="s">
        <v>1587</v>
      </c>
      <c r="H1522" s="62" t="s">
        <v>1528</v>
      </c>
    </row>
    <row r="1523" spans="1:8" x14ac:dyDescent="0.2">
      <c r="A1523" s="72" t="s">
        <v>2384</v>
      </c>
      <c r="B1523" s="74">
        <v>38666</v>
      </c>
      <c r="C1523" s="71">
        <v>833</v>
      </c>
      <c r="D1523" s="64" t="s">
        <v>2378</v>
      </c>
      <c r="E1523" s="72">
        <v>6631</v>
      </c>
      <c r="F1523" s="62" t="s">
        <v>1594</v>
      </c>
      <c r="G1523" s="62" t="s">
        <v>1587</v>
      </c>
      <c r="H1523" s="62" t="s">
        <v>1528</v>
      </c>
    </row>
    <row r="1524" spans="1:8" x14ac:dyDescent="0.2">
      <c r="A1524" s="72" t="s">
        <v>2385</v>
      </c>
      <c r="B1524" s="74">
        <v>38666</v>
      </c>
      <c r="C1524" s="71">
        <v>475</v>
      </c>
      <c r="D1524" s="64" t="s">
        <v>2386</v>
      </c>
      <c r="E1524" s="72">
        <v>16200</v>
      </c>
      <c r="F1524" s="62" t="s">
        <v>1594</v>
      </c>
      <c r="G1524" s="62" t="s">
        <v>1587</v>
      </c>
      <c r="H1524" s="62" t="s">
        <v>1597</v>
      </c>
    </row>
    <row r="1525" spans="1:8" x14ac:dyDescent="0.2">
      <c r="A1525" s="72" t="s">
        <v>2387</v>
      </c>
      <c r="B1525" s="74">
        <v>38666</v>
      </c>
      <c r="C1525" s="71">
        <v>56</v>
      </c>
      <c r="D1525" s="64" t="s">
        <v>2386</v>
      </c>
      <c r="E1525" s="72">
        <v>16200</v>
      </c>
      <c r="F1525" s="62" t="s">
        <v>1594</v>
      </c>
      <c r="G1525" s="62" t="s">
        <v>1587</v>
      </c>
      <c r="H1525" s="62" t="s">
        <v>1541</v>
      </c>
    </row>
    <row r="1526" spans="1:8" x14ac:dyDescent="0.2">
      <c r="A1526" s="72" t="s">
        <v>2388</v>
      </c>
      <c r="B1526" s="74">
        <v>38667</v>
      </c>
      <c r="C1526" s="71">
        <v>775</v>
      </c>
      <c r="D1526" s="64" t="s">
        <v>2389</v>
      </c>
      <c r="E1526" s="72">
        <v>10275</v>
      </c>
      <c r="F1526" s="62" t="s">
        <v>1610</v>
      </c>
      <c r="G1526" s="62" t="s">
        <v>1587</v>
      </c>
      <c r="H1526" s="62" t="s">
        <v>1544</v>
      </c>
    </row>
    <row r="1527" spans="1:8" x14ac:dyDescent="0.2">
      <c r="A1527" s="72" t="s">
        <v>2390</v>
      </c>
      <c r="B1527" s="74">
        <v>38670</v>
      </c>
      <c r="C1527" s="71">
        <v>720</v>
      </c>
      <c r="D1527" s="64" t="s">
        <v>2389</v>
      </c>
      <c r="E1527" s="72">
        <v>9350</v>
      </c>
      <c r="F1527" s="62" t="s">
        <v>1610</v>
      </c>
      <c r="G1527" s="62" t="s">
        <v>1587</v>
      </c>
      <c r="H1527" s="62" t="s">
        <v>1597</v>
      </c>
    </row>
    <row r="1528" spans="1:8" x14ac:dyDescent="0.2">
      <c r="A1528" s="72" t="s">
        <v>2391</v>
      </c>
      <c r="B1528" s="74">
        <v>38670</v>
      </c>
      <c r="C1528" s="71">
        <v>205</v>
      </c>
      <c r="D1528" s="64" t="s">
        <v>2389</v>
      </c>
      <c r="E1528" s="72">
        <v>22048</v>
      </c>
      <c r="F1528" s="62" t="s">
        <v>1594</v>
      </c>
      <c r="G1528" s="62" t="s">
        <v>1587</v>
      </c>
      <c r="H1528" s="62" t="s">
        <v>1528</v>
      </c>
    </row>
    <row r="1529" spans="1:8" x14ac:dyDescent="0.2">
      <c r="A1529" s="72" t="s">
        <v>2392</v>
      </c>
      <c r="B1529" s="74">
        <v>38671</v>
      </c>
      <c r="C1529" s="71">
        <v>603</v>
      </c>
      <c r="D1529" s="64" t="s">
        <v>2389</v>
      </c>
      <c r="E1529" s="72">
        <v>64098</v>
      </c>
      <c r="F1529" s="62" t="s">
        <v>1594</v>
      </c>
      <c r="G1529" s="62" t="s">
        <v>1587</v>
      </c>
      <c r="H1529" s="62" t="s">
        <v>1538</v>
      </c>
    </row>
    <row r="1530" spans="1:8" x14ac:dyDescent="0.2">
      <c r="A1530" s="72" t="s">
        <v>2393</v>
      </c>
      <c r="B1530" s="74">
        <v>38671</v>
      </c>
      <c r="C1530" s="71">
        <v>832</v>
      </c>
      <c r="D1530" s="64" t="s">
        <v>2389</v>
      </c>
      <c r="E1530" s="72">
        <v>1975.6</v>
      </c>
      <c r="F1530" s="62" t="s">
        <v>1594</v>
      </c>
      <c r="G1530" s="62" t="s">
        <v>1587</v>
      </c>
      <c r="H1530" s="62" t="s">
        <v>1597</v>
      </c>
    </row>
    <row r="1531" spans="1:8" x14ac:dyDescent="0.2">
      <c r="A1531" s="72" t="s">
        <v>2394</v>
      </c>
      <c r="B1531" s="74">
        <v>38673</v>
      </c>
      <c r="C1531" s="71">
        <v>313</v>
      </c>
      <c r="D1531" s="64" t="s">
        <v>2389</v>
      </c>
      <c r="E1531" s="72">
        <v>18676</v>
      </c>
      <c r="F1531" s="62" t="s">
        <v>1610</v>
      </c>
      <c r="G1531" s="62" t="s">
        <v>1587</v>
      </c>
      <c r="H1531" s="62" t="s">
        <v>1597</v>
      </c>
    </row>
    <row r="1532" spans="1:8" x14ac:dyDescent="0.2">
      <c r="A1532" s="72" t="s">
        <v>2395</v>
      </c>
      <c r="B1532" s="74">
        <v>38673</v>
      </c>
      <c r="C1532" s="71">
        <v>537</v>
      </c>
      <c r="D1532" s="64" t="s">
        <v>2389</v>
      </c>
      <c r="E1532" s="72">
        <v>9828</v>
      </c>
      <c r="F1532" s="62" t="s">
        <v>1963</v>
      </c>
      <c r="G1532" s="62" t="s">
        <v>1587</v>
      </c>
      <c r="H1532" s="62" t="s">
        <v>1581</v>
      </c>
    </row>
    <row r="1533" spans="1:8" x14ac:dyDescent="0.2">
      <c r="A1533" s="72" t="s">
        <v>2396</v>
      </c>
      <c r="B1533" s="74">
        <v>38673</v>
      </c>
      <c r="C1533" s="71">
        <v>775</v>
      </c>
      <c r="D1533" s="64" t="s">
        <v>2389</v>
      </c>
      <c r="E1533" s="72">
        <v>11500</v>
      </c>
      <c r="F1533" s="62" t="s">
        <v>1610</v>
      </c>
      <c r="G1533" s="62" t="s">
        <v>1587</v>
      </c>
      <c r="H1533" s="62" t="s">
        <v>1544</v>
      </c>
    </row>
    <row r="1534" spans="1:8" x14ac:dyDescent="0.2">
      <c r="A1534" s="72" t="s">
        <v>2397</v>
      </c>
      <c r="B1534" s="74">
        <v>38673</v>
      </c>
      <c r="C1534" s="71">
        <v>330</v>
      </c>
      <c r="D1534" s="64" t="s">
        <v>1482</v>
      </c>
      <c r="E1534" s="72">
        <v>17148</v>
      </c>
      <c r="F1534" s="62" t="s">
        <v>1594</v>
      </c>
      <c r="G1534" s="62" t="s">
        <v>1587</v>
      </c>
      <c r="H1534" s="62" t="s">
        <v>1597</v>
      </c>
    </row>
    <row r="1535" spans="1:8" x14ac:dyDescent="0.2">
      <c r="A1535" s="72" t="s">
        <v>2398</v>
      </c>
      <c r="B1535" s="74">
        <v>38673</v>
      </c>
      <c r="C1535" s="71">
        <v>374</v>
      </c>
      <c r="D1535" s="64" t="s">
        <v>1482</v>
      </c>
      <c r="E1535" s="72">
        <v>8267.48</v>
      </c>
      <c r="F1535" s="62" t="s">
        <v>1594</v>
      </c>
      <c r="G1535" s="62" t="s">
        <v>1587</v>
      </c>
      <c r="H1535" s="62" t="s">
        <v>1597</v>
      </c>
    </row>
    <row r="1536" spans="1:8" x14ac:dyDescent="0.2">
      <c r="A1536" s="72" t="s">
        <v>2399</v>
      </c>
      <c r="B1536" s="74">
        <v>38678</v>
      </c>
      <c r="C1536" s="71">
        <v>837</v>
      </c>
      <c r="D1536" s="64" t="s">
        <v>1482</v>
      </c>
      <c r="E1536" s="72">
        <v>21488</v>
      </c>
      <c r="F1536" s="62" t="s">
        <v>1591</v>
      </c>
      <c r="G1536" s="62" t="s">
        <v>1588</v>
      </c>
      <c r="H1536" s="62" t="s">
        <v>1753</v>
      </c>
    </row>
    <row r="1537" spans="1:8" x14ac:dyDescent="0.2">
      <c r="A1537" s="72" t="s">
        <v>2400</v>
      </c>
      <c r="B1537" s="74">
        <v>38678</v>
      </c>
      <c r="C1537" s="71">
        <v>834</v>
      </c>
      <c r="D1537" s="64" t="s">
        <v>1482</v>
      </c>
      <c r="E1537" s="72">
        <v>2146.9</v>
      </c>
      <c r="F1537" s="62" t="s">
        <v>1610</v>
      </c>
      <c r="G1537" s="62" t="s">
        <v>1587</v>
      </c>
      <c r="H1537" s="62" t="s">
        <v>1597</v>
      </c>
    </row>
    <row r="1538" spans="1:8" x14ac:dyDescent="0.2">
      <c r="A1538" s="72" t="s">
        <v>2401</v>
      </c>
      <c r="B1538" s="74">
        <v>38678</v>
      </c>
      <c r="C1538" s="71">
        <v>596</v>
      </c>
      <c r="D1538" s="64" t="s">
        <v>1482</v>
      </c>
      <c r="E1538" s="72">
        <v>53.9</v>
      </c>
      <c r="F1538" s="62" t="s">
        <v>1610</v>
      </c>
      <c r="G1538" s="62" t="s">
        <v>1587</v>
      </c>
      <c r="H1538" s="62" t="s">
        <v>1597</v>
      </c>
    </row>
    <row r="1539" spans="1:8" x14ac:dyDescent="0.2">
      <c r="A1539" s="72" t="s">
        <v>2402</v>
      </c>
      <c r="B1539" s="74">
        <v>38678</v>
      </c>
      <c r="C1539" s="71">
        <v>373</v>
      </c>
      <c r="D1539" s="64" t="s">
        <v>1482</v>
      </c>
      <c r="E1539" s="72">
        <v>13099</v>
      </c>
      <c r="F1539" s="62" t="s">
        <v>1594</v>
      </c>
      <c r="G1539" s="62" t="s">
        <v>1587</v>
      </c>
      <c r="H1539" s="62" t="s">
        <v>1528</v>
      </c>
    </row>
    <row r="1540" spans="1:8" x14ac:dyDescent="0.2">
      <c r="A1540" s="72" t="s">
        <v>2403</v>
      </c>
      <c r="B1540" s="74">
        <v>38679</v>
      </c>
      <c r="C1540" s="71">
        <v>835</v>
      </c>
      <c r="D1540" s="64" t="s">
        <v>1482</v>
      </c>
      <c r="E1540" s="72">
        <v>196</v>
      </c>
      <c r="F1540" s="62" t="s">
        <v>1610</v>
      </c>
      <c r="G1540" s="62" t="s">
        <v>1587</v>
      </c>
      <c r="H1540" s="62" t="s">
        <v>1597</v>
      </c>
    </row>
    <row r="1541" spans="1:8" x14ac:dyDescent="0.2">
      <c r="A1541" s="72" t="s">
        <v>2404</v>
      </c>
      <c r="B1541" s="74">
        <v>38680</v>
      </c>
      <c r="C1541" s="71">
        <v>308</v>
      </c>
      <c r="D1541" s="64" t="s">
        <v>1482</v>
      </c>
      <c r="E1541" s="72">
        <v>47585</v>
      </c>
      <c r="F1541" s="62" t="s">
        <v>1591</v>
      </c>
      <c r="G1541" s="62" t="s">
        <v>1587</v>
      </c>
      <c r="H1541" s="62" t="s">
        <v>1597</v>
      </c>
    </row>
    <row r="1542" spans="1:8" x14ac:dyDescent="0.2">
      <c r="A1542" s="72" t="s">
        <v>2405</v>
      </c>
      <c r="B1542" s="74">
        <v>38680</v>
      </c>
      <c r="C1542" s="71">
        <v>747</v>
      </c>
      <c r="D1542" s="64" t="s">
        <v>1482</v>
      </c>
      <c r="E1542" s="72">
        <v>13347.64</v>
      </c>
      <c r="F1542" s="62" t="s">
        <v>1594</v>
      </c>
      <c r="G1542" s="62" t="s">
        <v>1587</v>
      </c>
      <c r="H1542" s="62" t="s">
        <v>1597</v>
      </c>
    </row>
    <row r="1543" spans="1:8" x14ac:dyDescent="0.2">
      <c r="A1543" s="72" t="s">
        <v>2406</v>
      </c>
      <c r="B1543" s="74">
        <v>38681</v>
      </c>
      <c r="C1543" s="71">
        <v>546</v>
      </c>
      <c r="D1543" s="64" t="s">
        <v>1482</v>
      </c>
      <c r="E1543" s="72">
        <v>26500.46</v>
      </c>
      <c r="F1543" s="62" t="s">
        <v>1594</v>
      </c>
      <c r="G1543" s="62" t="s">
        <v>1587</v>
      </c>
      <c r="H1543" s="62" t="s">
        <v>1538</v>
      </c>
    </row>
    <row r="1544" spans="1:8" x14ac:dyDescent="0.2">
      <c r="A1544" s="72" t="s">
        <v>2407</v>
      </c>
      <c r="B1544" s="74">
        <v>38681</v>
      </c>
      <c r="C1544" s="71">
        <v>838</v>
      </c>
      <c r="D1544" s="64" t="s">
        <v>1482</v>
      </c>
      <c r="E1544" s="72">
        <v>19651.88</v>
      </c>
      <c r="F1544" s="62" t="s">
        <v>1594</v>
      </c>
      <c r="G1544" s="62" t="s">
        <v>1587</v>
      </c>
      <c r="H1544" s="62" t="s">
        <v>1597</v>
      </c>
    </row>
    <row r="1545" spans="1:8" x14ac:dyDescent="0.2">
      <c r="A1545" s="72" t="s">
        <v>2408</v>
      </c>
      <c r="B1545" s="74">
        <v>38681</v>
      </c>
      <c r="C1545" s="71">
        <v>63</v>
      </c>
      <c r="D1545" s="64" t="s">
        <v>1482</v>
      </c>
      <c r="E1545" s="72">
        <v>13792.35</v>
      </c>
      <c r="F1545" s="62" t="s">
        <v>1594</v>
      </c>
      <c r="G1545" s="62" t="s">
        <v>1587</v>
      </c>
      <c r="H1545" s="62" t="s">
        <v>1528</v>
      </c>
    </row>
    <row r="1546" spans="1:8" x14ac:dyDescent="0.2">
      <c r="A1546" s="72" t="s">
        <v>2409</v>
      </c>
      <c r="B1546" s="74">
        <v>38684</v>
      </c>
      <c r="C1546" s="71">
        <v>708</v>
      </c>
      <c r="D1546" s="64" t="s">
        <v>1482</v>
      </c>
      <c r="E1546" s="72">
        <v>692</v>
      </c>
      <c r="F1546" s="62" t="s">
        <v>1591</v>
      </c>
      <c r="G1546" s="62" t="s">
        <v>1588</v>
      </c>
      <c r="H1546" s="62" t="s">
        <v>2281</v>
      </c>
    </row>
    <row r="1547" spans="1:8" x14ac:dyDescent="0.2">
      <c r="A1547" s="72" t="s">
        <v>2410</v>
      </c>
      <c r="B1547" s="74">
        <v>38685</v>
      </c>
      <c r="C1547" s="71">
        <v>827</v>
      </c>
      <c r="D1547" s="64" t="s">
        <v>1482</v>
      </c>
      <c r="E1547" s="72">
        <v>9689.9</v>
      </c>
      <c r="F1547" s="62" t="s">
        <v>1610</v>
      </c>
      <c r="G1547" s="62" t="s">
        <v>1588</v>
      </c>
      <c r="H1547" s="62" t="s">
        <v>2271</v>
      </c>
    </row>
    <row r="1548" spans="1:8" x14ac:dyDescent="0.2">
      <c r="A1548" s="72" t="s">
        <v>2411</v>
      </c>
      <c r="B1548" s="74">
        <v>38686</v>
      </c>
      <c r="C1548" s="71">
        <v>43</v>
      </c>
      <c r="D1548" s="64" t="s">
        <v>1482</v>
      </c>
      <c r="E1548" s="72">
        <v>15101.2</v>
      </c>
      <c r="F1548" s="62" t="s">
        <v>1610</v>
      </c>
      <c r="G1548" s="62" t="s">
        <v>1587</v>
      </c>
      <c r="H1548" s="62" t="s">
        <v>1597</v>
      </c>
    </row>
    <row r="1549" spans="1:8" x14ac:dyDescent="0.2">
      <c r="A1549" s="72" t="s">
        <v>2412</v>
      </c>
      <c r="B1549" s="74">
        <v>38686</v>
      </c>
      <c r="C1549" s="71">
        <v>824</v>
      </c>
      <c r="D1549" s="64" t="s">
        <v>1482</v>
      </c>
      <c r="E1549" s="72">
        <v>7165.69</v>
      </c>
      <c r="F1549" s="62" t="s">
        <v>1610</v>
      </c>
      <c r="G1549" s="62" t="s">
        <v>1587</v>
      </c>
      <c r="H1549" s="62" t="s">
        <v>1544</v>
      </c>
    </row>
    <row r="1550" spans="1:8" x14ac:dyDescent="0.2">
      <c r="A1550" s="72" t="s">
        <v>2413</v>
      </c>
      <c r="B1550" s="74">
        <v>38686</v>
      </c>
      <c r="C1550" s="71">
        <v>3</v>
      </c>
      <c r="D1550" s="64" t="s">
        <v>1482</v>
      </c>
      <c r="E1550" s="72">
        <v>11520.55</v>
      </c>
      <c r="F1550" s="62" t="s">
        <v>1790</v>
      </c>
      <c r="G1550" s="62" t="s">
        <v>1587</v>
      </c>
      <c r="H1550" s="62" t="s">
        <v>1542</v>
      </c>
    </row>
    <row r="1551" spans="1:8" x14ac:dyDescent="0.2">
      <c r="A1551" s="72" t="s">
        <v>2414</v>
      </c>
      <c r="B1551" s="74">
        <v>38686</v>
      </c>
      <c r="C1551" s="71">
        <v>689</v>
      </c>
      <c r="D1551" s="64" t="s">
        <v>1482</v>
      </c>
      <c r="E1551" s="72">
        <v>41901.65</v>
      </c>
      <c r="F1551" s="62" t="s">
        <v>1594</v>
      </c>
      <c r="G1551" s="62" t="s">
        <v>1587</v>
      </c>
      <c r="H1551" s="62" t="s">
        <v>1536</v>
      </c>
    </row>
    <row r="1552" spans="1:8" x14ac:dyDescent="0.2">
      <c r="A1552" s="72" t="s">
        <v>2415</v>
      </c>
      <c r="B1552" s="74">
        <v>38686</v>
      </c>
      <c r="C1552" s="71">
        <v>550</v>
      </c>
      <c r="D1552" s="64" t="s">
        <v>1482</v>
      </c>
      <c r="E1552" s="72">
        <v>37.770000000000003</v>
      </c>
      <c r="F1552" s="62" t="s">
        <v>1594</v>
      </c>
      <c r="G1552" s="62" t="s">
        <v>1587</v>
      </c>
      <c r="H1552" s="62" t="s">
        <v>1597</v>
      </c>
    </row>
    <row r="1553" spans="1:8" x14ac:dyDescent="0.2">
      <c r="A1553" s="72" t="s">
        <v>2416</v>
      </c>
      <c r="B1553" s="74">
        <v>38686</v>
      </c>
      <c r="C1553" s="71">
        <v>78</v>
      </c>
      <c r="D1553" s="64" t="s">
        <v>1403</v>
      </c>
      <c r="E1553" s="72">
        <v>49990</v>
      </c>
      <c r="F1553" s="62" t="s">
        <v>1594</v>
      </c>
      <c r="G1553" s="62" t="s">
        <v>1587</v>
      </c>
      <c r="H1553" s="62" t="s">
        <v>1597</v>
      </c>
    </row>
    <row r="1554" spans="1:8" x14ac:dyDescent="0.2">
      <c r="A1554" s="72" t="s">
        <v>2417</v>
      </c>
      <c r="B1554" s="74">
        <v>38686</v>
      </c>
      <c r="C1554" s="71">
        <v>510</v>
      </c>
      <c r="D1554" s="64" t="s">
        <v>1403</v>
      </c>
      <c r="E1554" s="72">
        <v>566.29999999999995</v>
      </c>
      <c r="F1554" s="62" t="s">
        <v>1594</v>
      </c>
      <c r="G1554" s="62" t="s">
        <v>1587</v>
      </c>
      <c r="H1554" s="62" t="s">
        <v>1540</v>
      </c>
    </row>
    <row r="1555" spans="1:8" x14ac:dyDescent="0.2">
      <c r="A1555" s="72" t="s">
        <v>2418</v>
      </c>
      <c r="B1555" s="74">
        <v>38686</v>
      </c>
      <c r="C1555" s="71">
        <v>839</v>
      </c>
      <c r="D1555" s="64" t="s">
        <v>1403</v>
      </c>
      <c r="E1555" s="72">
        <v>1000</v>
      </c>
      <c r="F1555" s="62" t="s">
        <v>1594</v>
      </c>
      <c r="G1555" s="62" t="s">
        <v>1587</v>
      </c>
      <c r="H1555" s="62" t="s">
        <v>1597</v>
      </c>
    </row>
    <row r="1556" spans="1:8" x14ac:dyDescent="0.2">
      <c r="A1556" s="72" t="s">
        <v>2419</v>
      </c>
      <c r="B1556" s="74">
        <v>38686</v>
      </c>
      <c r="C1556" s="71">
        <v>722</v>
      </c>
      <c r="D1556" s="64" t="s">
        <v>1403</v>
      </c>
      <c r="E1556" s="27">
        <v>175</v>
      </c>
      <c r="F1556" s="62" t="s">
        <v>1610</v>
      </c>
      <c r="G1556" s="62" t="s">
        <v>1587</v>
      </c>
      <c r="H1556" s="62" t="s">
        <v>1597</v>
      </c>
    </row>
    <row r="1557" spans="1:8" x14ac:dyDescent="0.2">
      <c r="A1557" s="72" t="s">
        <v>2420</v>
      </c>
      <c r="B1557" s="74">
        <v>38686</v>
      </c>
      <c r="C1557" s="71">
        <v>44</v>
      </c>
      <c r="D1557" s="64" t="s">
        <v>2421</v>
      </c>
      <c r="E1557" s="72">
        <v>267.63</v>
      </c>
      <c r="F1557" s="62" t="s">
        <v>1594</v>
      </c>
      <c r="G1557" s="62" t="s">
        <v>1587</v>
      </c>
      <c r="H1557" s="62" t="s">
        <v>1597</v>
      </c>
    </row>
    <row r="1558" spans="1:8" x14ac:dyDescent="0.2">
      <c r="A1558" s="72" t="s">
        <v>2422</v>
      </c>
      <c r="B1558" s="74">
        <v>38686</v>
      </c>
      <c r="C1558" s="71">
        <v>767</v>
      </c>
      <c r="D1558" s="64" t="s">
        <v>2421</v>
      </c>
      <c r="E1558" s="72">
        <v>815</v>
      </c>
      <c r="F1558" s="62" t="s">
        <v>1594</v>
      </c>
      <c r="G1558" s="62" t="s">
        <v>1587</v>
      </c>
      <c r="H1558" s="62" t="s">
        <v>1538</v>
      </c>
    </row>
    <row r="1559" spans="1:8" x14ac:dyDescent="0.2">
      <c r="A1559" s="72" t="s">
        <v>2423</v>
      </c>
      <c r="B1559" s="74">
        <v>38687</v>
      </c>
      <c r="C1559" s="71">
        <v>840</v>
      </c>
      <c r="D1559" s="64" t="s">
        <v>2424</v>
      </c>
      <c r="E1559" s="72">
        <v>218.19</v>
      </c>
      <c r="F1559" s="62" t="s">
        <v>1591</v>
      </c>
      <c r="G1559" s="62" t="s">
        <v>1587</v>
      </c>
      <c r="H1559" s="62" t="s">
        <v>1574</v>
      </c>
    </row>
    <row r="1560" spans="1:8" x14ac:dyDescent="0.2">
      <c r="A1560" s="72" t="s">
        <v>2425</v>
      </c>
      <c r="B1560" s="74">
        <v>38687</v>
      </c>
      <c r="C1560" s="71">
        <v>64</v>
      </c>
      <c r="D1560" s="64" t="s">
        <v>2424</v>
      </c>
      <c r="E1560" s="72">
        <v>1005.55</v>
      </c>
      <c r="F1560" s="62" t="s">
        <v>1610</v>
      </c>
      <c r="G1560" s="62" t="s">
        <v>1587</v>
      </c>
      <c r="H1560" s="62" t="s">
        <v>1597</v>
      </c>
    </row>
    <row r="1561" spans="1:8" x14ac:dyDescent="0.2">
      <c r="A1561" s="72" t="s">
        <v>2426</v>
      </c>
      <c r="B1561" s="74">
        <v>38687</v>
      </c>
      <c r="C1561" s="71">
        <v>11</v>
      </c>
      <c r="D1561" s="64" t="s">
        <v>2427</v>
      </c>
      <c r="E1561" s="72">
        <v>2498</v>
      </c>
      <c r="F1561" s="62" t="s">
        <v>1610</v>
      </c>
      <c r="G1561" s="62" t="s">
        <v>1587</v>
      </c>
      <c r="H1561" s="62" t="s">
        <v>1538</v>
      </c>
    </row>
    <row r="1562" spans="1:8" x14ac:dyDescent="0.2">
      <c r="A1562" s="72" t="s">
        <v>2428</v>
      </c>
      <c r="B1562" s="74">
        <v>38687</v>
      </c>
      <c r="C1562" s="71">
        <v>815</v>
      </c>
      <c r="D1562" s="64" t="s">
        <v>2427</v>
      </c>
      <c r="E1562" s="72">
        <v>1885</v>
      </c>
      <c r="F1562" s="62" t="s">
        <v>1610</v>
      </c>
      <c r="G1562" s="62" t="s">
        <v>1588</v>
      </c>
      <c r="H1562" s="62" t="s">
        <v>2354</v>
      </c>
    </row>
    <row r="1563" spans="1:8" x14ac:dyDescent="0.2">
      <c r="A1563" s="72" t="s">
        <v>2429</v>
      </c>
      <c r="B1563" s="74">
        <v>38688</v>
      </c>
      <c r="C1563" s="71">
        <v>837</v>
      </c>
      <c r="D1563" s="64" t="s">
        <v>2427</v>
      </c>
      <c r="E1563" s="72">
        <v>4208</v>
      </c>
      <c r="F1563" s="62" t="s">
        <v>1591</v>
      </c>
      <c r="G1563" s="62" t="s">
        <v>1588</v>
      </c>
      <c r="H1563" s="62" t="s">
        <v>1753</v>
      </c>
    </row>
    <row r="1564" spans="1:8" x14ac:dyDescent="0.2">
      <c r="A1564" s="72" t="s">
        <v>2430</v>
      </c>
      <c r="B1564" s="74">
        <v>38691</v>
      </c>
      <c r="C1564" s="71">
        <v>837</v>
      </c>
      <c r="D1564" s="64" t="s">
        <v>2431</v>
      </c>
      <c r="E1564" s="72">
        <v>1060</v>
      </c>
      <c r="F1564" s="62" t="s">
        <v>1591</v>
      </c>
      <c r="G1564" s="62" t="s">
        <v>1588</v>
      </c>
      <c r="H1564" s="62" t="s">
        <v>1753</v>
      </c>
    </row>
    <row r="1565" spans="1:8" x14ac:dyDescent="0.2">
      <c r="A1565" s="72" t="s">
        <v>2432</v>
      </c>
      <c r="B1565" s="74">
        <v>38698</v>
      </c>
      <c r="C1565" s="71">
        <v>346</v>
      </c>
      <c r="D1565" s="64" t="s">
        <v>2433</v>
      </c>
      <c r="E1565" s="72">
        <v>4741.38</v>
      </c>
      <c r="F1565" s="62" t="s">
        <v>1594</v>
      </c>
      <c r="G1565" s="62" t="s">
        <v>1587</v>
      </c>
      <c r="H1565" s="62" t="s">
        <v>1597</v>
      </c>
    </row>
    <row r="1566" spans="1:8" x14ac:dyDescent="0.2">
      <c r="A1566" s="72" t="s">
        <v>2434</v>
      </c>
      <c r="B1566" s="74">
        <v>38698</v>
      </c>
      <c r="C1566" s="71">
        <v>176</v>
      </c>
      <c r="D1566" s="64" t="s">
        <v>1345</v>
      </c>
      <c r="E1566" s="72">
        <v>15000</v>
      </c>
      <c r="F1566" s="62" t="s">
        <v>1594</v>
      </c>
      <c r="G1566" s="62" t="s">
        <v>1587</v>
      </c>
      <c r="H1566" s="62" t="s">
        <v>1528</v>
      </c>
    </row>
    <row r="1567" spans="1:8" x14ac:dyDescent="0.2">
      <c r="A1567" s="72" t="s">
        <v>2435</v>
      </c>
      <c r="B1567" s="74">
        <v>38699</v>
      </c>
      <c r="C1567" s="71">
        <v>700</v>
      </c>
      <c r="D1567" s="64" t="s">
        <v>1345</v>
      </c>
      <c r="E1567" s="27">
        <v>160</v>
      </c>
      <c r="F1567" s="62" t="s">
        <v>2280</v>
      </c>
      <c r="G1567" s="62" t="s">
        <v>1587</v>
      </c>
      <c r="H1567" s="62" t="s">
        <v>1551</v>
      </c>
    </row>
    <row r="1568" spans="1:8" x14ac:dyDescent="0.2">
      <c r="A1568" s="72" t="s">
        <v>2436</v>
      </c>
      <c r="B1568" s="74">
        <v>38699</v>
      </c>
      <c r="C1568" s="71">
        <v>700</v>
      </c>
      <c r="D1568" s="64" t="s">
        <v>1345</v>
      </c>
      <c r="E1568" s="27">
        <v>275.47000000000003</v>
      </c>
      <c r="F1568" s="62" t="s">
        <v>2280</v>
      </c>
      <c r="G1568" s="62" t="s">
        <v>1587</v>
      </c>
      <c r="H1568" s="62" t="s">
        <v>1551</v>
      </c>
    </row>
    <row r="1569" spans="1:8" x14ac:dyDescent="0.2">
      <c r="A1569" s="72" t="s">
        <v>2437</v>
      </c>
      <c r="B1569" s="74">
        <v>38699</v>
      </c>
      <c r="C1569" s="71">
        <v>700</v>
      </c>
      <c r="D1569" s="64" t="s">
        <v>2438</v>
      </c>
      <c r="E1569" s="72">
        <v>50</v>
      </c>
      <c r="F1569" s="62" t="s">
        <v>2280</v>
      </c>
      <c r="G1569" s="62" t="s">
        <v>1587</v>
      </c>
      <c r="H1569" s="62" t="s">
        <v>1551</v>
      </c>
    </row>
    <row r="1570" spans="1:8" x14ac:dyDescent="0.2">
      <c r="A1570" s="72" t="s">
        <v>2439</v>
      </c>
      <c r="B1570" s="74">
        <v>38699</v>
      </c>
      <c r="C1570" s="71">
        <v>700</v>
      </c>
      <c r="D1570" s="64" t="s">
        <v>2438</v>
      </c>
      <c r="E1570" s="72">
        <v>344.18</v>
      </c>
      <c r="F1570" s="62" t="s">
        <v>1594</v>
      </c>
      <c r="G1570" s="62" t="s">
        <v>1587</v>
      </c>
      <c r="H1570" s="62" t="s">
        <v>1551</v>
      </c>
    </row>
    <row r="1571" spans="1:8" x14ac:dyDescent="0.2">
      <c r="A1571" s="72" t="s">
        <v>2440</v>
      </c>
      <c r="B1571" s="74">
        <v>38700</v>
      </c>
      <c r="C1571" s="71">
        <v>425</v>
      </c>
      <c r="D1571" s="64" t="s">
        <v>2438</v>
      </c>
      <c r="E1571" s="72">
        <v>614.04999999999995</v>
      </c>
      <c r="F1571" s="62" t="s">
        <v>1591</v>
      </c>
      <c r="G1571" s="62" t="s">
        <v>1587</v>
      </c>
      <c r="H1571" s="62" t="s">
        <v>1536</v>
      </c>
    </row>
    <row r="1572" spans="1:8" x14ac:dyDescent="0.2">
      <c r="A1572" s="72" t="s">
        <v>2441</v>
      </c>
      <c r="B1572" s="74">
        <v>38700</v>
      </c>
      <c r="C1572" s="71">
        <v>204</v>
      </c>
      <c r="D1572" s="64" t="s">
        <v>2442</v>
      </c>
      <c r="E1572" s="72">
        <v>15520</v>
      </c>
      <c r="F1572" s="62" t="s">
        <v>1594</v>
      </c>
      <c r="G1572" s="62" t="s">
        <v>1587</v>
      </c>
      <c r="H1572" s="62" t="s">
        <v>1538</v>
      </c>
    </row>
    <row r="1573" spans="1:8" x14ac:dyDescent="0.2">
      <c r="A1573" s="72" t="s">
        <v>2443</v>
      </c>
      <c r="B1573" s="74">
        <v>38701</v>
      </c>
      <c r="C1573" s="71">
        <v>19</v>
      </c>
      <c r="D1573" s="64" t="s">
        <v>2442</v>
      </c>
      <c r="E1573" s="27">
        <v>13300</v>
      </c>
      <c r="F1573" s="62" t="s">
        <v>1610</v>
      </c>
      <c r="G1573" s="62" t="s">
        <v>1587</v>
      </c>
      <c r="H1573" s="62" t="s">
        <v>1528</v>
      </c>
    </row>
    <row r="1574" spans="1:8" x14ac:dyDescent="0.2">
      <c r="A1574" s="72" t="s">
        <v>2444</v>
      </c>
      <c r="B1574" s="74">
        <v>38701</v>
      </c>
      <c r="C1574" s="71">
        <v>667</v>
      </c>
      <c r="D1574" s="64" t="s">
        <v>1417</v>
      </c>
      <c r="E1574" s="72">
        <v>1260</v>
      </c>
      <c r="F1574" s="62" t="s">
        <v>1594</v>
      </c>
      <c r="G1574" s="62" t="s">
        <v>1587</v>
      </c>
      <c r="H1574" s="62" t="s">
        <v>1528</v>
      </c>
    </row>
    <row r="1575" spans="1:8" x14ac:dyDescent="0.2">
      <c r="A1575" s="72" t="s">
        <v>2445</v>
      </c>
      <c r="B1575" s="74">
        <v>38701</v>
      </c>
      <c r="C1575" s="71">
        <v>774</v>
      </c>
      <c r="D1575" s="64" t="s">
        <v>1417</v>
      </c>
      <c r="E1575" s="27">
        <v>120.3</v>
      </c>
      <c r="F1575" s="62" t="s">
        <v>1594</v>
      </c>
      <c r="G1575" s="62" t="s">
        <v>1587</v>
      </c>
      <c r="H1575" s="62" t="s">
        <v>1597</v>
      </c>
    </row>
    <row r="1576" spans="1:8" x14ac:dyDescent="0.2">
      <c r="A1576" s="72" t="s">
        <v>2446</v>
      </c>
      <c r="B1576" s="74">
        <v>38701</v>
      </c>
      <c r="C1576" s="71">
        <v>823</v>
      </c>
      <c r="D1576" s="64" t="s">
        <v>2447</v>
      </c>
      <c r="E1576" s="72">
        <v>10000</v>
      </c>
      <c r="F1576" s="62" t="s">
        <v>1610</v>
      </c>
      <c r="G1576" s="62" t="s">
        <v>1587</v>
      </c>
      <c r="H1576" s="62" t="s">
        <v>1597</v>
      </c>
    </row>
    <row r="1577" spans="1:8" x14ac:dyDescent="0.2">
      <c r="A1577" s="72" t="s">
        <v>2448</v>
      </c>
      <c r="B1577" s="74">
        <v>38702</v>
      </c>
      <c r="C1577" s="71">
        <v>671</v>
      </c>
      <c r="D1577" s="64" t="s">
        <v>2447</v>
      </c>
      <c r="E1577" s="72">
        <v>300</v>
      </c>
      <c r="F1577" s="62" t="s">
        <v>1594</v>
      </c>
      <c r="G1577" s="62" t="s">
        <v>1587</v>
      </c>
      <c r="H1577" s="62" t="s">
        <v>1541</v>
      </c>
    </row>
    <row r="1578" spans="1:8" x14ac:dyDescent="0.2">
      <c r="A1578" s="72" t="s">
        <v>2449</v>
      </c>
      <c r="B1578" s="74">
        <v>38702</v>
      </c>
      <c r="C1578" s="71">
        <v>439</v>
      </c>
      <c r="D1578" s="64" t="s">
        <v>2450</v>
      </c>
      <c r="E1578" s="72">
        <v>15116</v>
      </c>
      <c r="F1578" s="62" t="s">
        <v>1594</v>
      </c>
      <c r="G1578" s="62" t="s">
        <v>1588</v>
      </c>
      <c r="H1578" s="62" t="s">
        <v>1607</v>
      </c>
    </row>
    <row r="1579" spans="1:8" x14ac:dyDescent="0.2">
      <c r="A1579" s="72" t="s">
        <v>2451</v>
      </c>
      <c r="B1579" s="74">
        <v>38702</v>
      </c>
      <c r="C1579" s="71">
        <v>261</v>
      </c>
      <c r="D1579" s="64" t="s">
        <v>2452</v>
      </c>
      <c r="E1579" s="72">
        <v>7833</v>
      </c>
      <c r="F1579" s="62" t="s">
        <v>1599</v>
      </c>
      <c r="G1579" s="62" t="s">
        <v>1587</v>
      </c>
      <c r="H1579" s="62" t="s">
        <v>1528</v>
      </c>
    </row>
    <row r="1580" spans="1:8" x14ac:dyDescent="0.2">
      <c r="A1580" s="72" t="s">
        <v>2453</v>
      </c>
      <c r="B1580" s="74">
        <v>38705</v>
      </c>
      <c r="C1580" s="71">
        <v>837</v>
      </c>
      <c r="D1580" s="64" t="s">
        <v>2454</v>
      </c>
      <c r="E1580" s="72">
        <v>5560</v>
      </c>
      <c r="F1580" s="62" t="s">
        <v>1591</v>
      </c>
      <c r="G1580" s="62" t="s">
        <v>1588</v>
      </c>
      <c r="H1580" s="62" t="s">
        <v>1753</v>
      </c>
    </row>
    <row r="1581" spans="1:8" x14ac:dyDescent="0.2">
      <c r="A1581" s="72" t="s">
        <v>2455</v>
      </c>
      <c r="B1581" s="74">
        <v>38705</v>
      </c>
      <c r="C1581" s="71">
        <v>414</v>
      </c>
      <c r="D1581" s="64" t="s">
        <v>2456</v>
      </c>
      <c r="E1581" s="72">
        <v>36405</v>
      </c>
      <c r="F1581" s="62" t="s">
        <v>1612</v>
      </c>
      <c r="G1581" s="62" t="s">
        <v>1588</v>
      </c>
      <c r="H1581" s="62" t="s">
        <v>1607</v>
      </c>
    </row>
    <row r="1582" spans="1:8" x14ac:dyDescent="0.2">
      <c r="A1582" s="72" t="s">
        <v>2457</v>
      </c>
      <c r="B1582" s="74">
        <v>38707</v>
      </c>
      <c r="C1582" s="71">
        <v>845</v>
      </c>
      <c r="D1582" s="64" t="s">
        <v>2458</v>
      </c>
      <c r="E1582" s="72">
        <v>228.77</v>
      </c>
      <c r="F1582" s="62" t="s">
        <v>1591</v>
      </c>
      <c r="G1582" s="62" t="s">
        <v>1588</v>
      </c>
      <c r="H1582" s="62" t="s">
        <v>2127</v>
      </c>
    </row>
    <row r="1583" spans="1:8" x14ac:dyDescent="0.2">
      <c r="A1583" s="72" t="s">
        <v>2459</v>
      </c>
      <c r="B1583" s="74">
        <v>38707</v>
      </c>
      <c r="C1583" s="71">
        <v>842</v>
      </c>
      <c r="D1583" s="64" t="s">
        <v>1222</v>
      </c>
      <c r="E1583" s="72">
        <v>786.52</v>
      </c>
      <c r="F1583" s="62" t="s">
        <v>1591</v>
      </c>
      <c r="G1583" s="62" t="s">
        <v>1587</v>
      </c>
      <c r="H1583" s="62" t="s">
        <v>1545</v>
      </c>
    </row>
    <row r="1584" spans="1:8" x14ac:dyDescent="0.2">
      <c r="A1584" s="72" t="s">
        <v>2460</v>
      </c>
      <c r="B1584" s="74">
        <v>38707</v>
      </c>
      <c r="C1584" s="71">
        <v>442</v>
      </c>
      <c r="D1584" s="64" t="s">
        <v>1222</v>
      </c>
      <c r="E1584" s="72">
        <v>625</v>
      </c>
      <c r="F1584" s="62" t="s">
        <v>1591</v>
      </c>
      <c r="G1584" s="62" t="s">
        <v>1587</v>
      </c>
      <c r="H1584" s="62" t="s">
        <v>1528</v>
      </c>
    </row>
    <row r="1585" spans="1:8" x14ac:dyDescent="0.2">
      <c r="A1585" s="72" t="s">
        <v>2461</v>
      </c>
      <c r="B1585" s="74">
        <v>38707</v>
      </c>
      <c r="C1585" s="71">
        <v>848</v>
      </c>
      <c r="D1585" s="64" t="s">
        <v>1222</v>
      </c>
      <c r="E1585" s="72">
        <v>644</v>
      </c>
      <c r="F1585" s="62" t="s">
        <v>1599</v>
      </c>
      <c r="G1585" s="62" t="s">
        <v>1587</v>
      </c>
      <c r="H1585" s="62" t="s">
        <v>1528</v>
      </c>
    </row>
    <row r="1586" spans="1:8" x14ac:dyDescent="0.2">
      <c r="A1586" s="72" t="s">
        <v>2462</v>
      </c>
      <c r="B1586" s="74">
        <v>38707</v>
      </c>
      <c r="C1586" s="71">
        <v>843</v>
      </c>
      <c r="D1586" s="64" t="s">
        <v>1222</v>
      </c>
      <c r="E1586" s="27">
        <v>856.44</v>
      </c>
      <c r="F1586" s="62" t="s">
        <v>1594</v>
      </c>
      <c r="G1586" s="62" t="s">
        <v>1587</v>
      </c>
      <c r="H1586" s="62" t="s">
        <v>1528</v>
      </c>
    </row>
    <row r="1587" spans="1:8" x14ac:dyDescent="0.2">
      <c r="A1587" s="72" t="s">
        <v>2463</v>
      </c>
      <c r="B1587" s="74">
        <v>38708</v>
      </c>
      <c r="C1587" s="71">
        <v>837</v>
      </c>
      <c r="D1587" s="64" t="s">
        <v>2464</v>
      </c>
      <c r="E1587" s="72">
        <v>6900</v>
      </c>
      <c r="F1587" s="62" t="s">
        <v>1591</v>
      </c>
      <c r="G1587" s="62" t="s">
        <v>1588</v>
      </c>
      <c r="H1587" s="62" t="s">
        <v>1753</v>
      </c>
    </row>
    <row r="1588" spans="1:8" x14ac:dyDescent="0.2">
      <c r="A1588" s="72" t="s">
        <v>2465</v>
      </c>
      <c r="B1588" s="74">
        <v>38709</v>
      </c>
      <c r="C1588" s="71">
        <v>337</v>
      </c>
      <c r="D1588" s="64" t="s">
        <v>2464</v>
      </c>
      <c r="E1588" s="72">
        <v>166.9</v>
      </c>
      <c r="F1588" s="62" t="s">
        <v>1594</v>
      </c>
      <c r="G1588" s="62" t="s">
        <v>1587</v>
      </c>
      <c r="H1588" s="62" t="s">
        <v>1538</v>
      </c>
    </row>
    <row r="1589" spans="1:8" x14ac:dyDescent="0.2">
      <c r="A1589" s="72" t="s">
        <v>2466</v>
      </c>
      <c r="B1589" s="74">
        <v>38709</v>
      </c>
      <c r="C1589" s="71">
        <v>844</v>
      </c>
      <c r="D1589" s="64" t="s">
        <v>2464</v>
      </c>
      <c r="E1589" s="72">
        <v>786.52</v>
      </c>
      <c r="F1589" s="62" t="s">
        <v>1594</v>
      </c>
      <c r="G1589" s="62" t="s">
        <v>1587</v>
      </c>
      <c r="H1589" s="62" t="s">
        <v>1597</v>
      </c>
    </row>
    <row r="1590" spans="1:8" x14ac:dyDescent="0.2">
      <c r="A1590" s="72" t="s">
        <v>2467</v>
      </c>
      <c r="B1590" s="74">
        <v>38709</v>
      </c>
      <c r="C1590" s="71">
        <v>64</v>
      </c>
      <c r="D1590" s="64" t="s">
        <v>2464</v>
      </c>
      <c r="E1590" s="72">
        <v>-786.52</v>
      </c>
      <c r="F1590" s="62" t="s">
        <v>1610</v>
      </c>
      <c r="G1590" s="62" t="s">
        <v>1587</v>
      </c>
      <c r="H1590" s="62" t="s">
        <v>1597</v>
      </c>
    </row>
    <row r="1591" spans="1:8" x14ac:dyDescent="0.2">
      <c r="A1591" s="72" t="s">
        <v>2468</v>
      </c>
      <c r="B1591" s="74">
        <v>38709</v>
      </c>
      <c r="C1591" s="71">
        <v>64</v>
      </c>
      <c r="D1591" s="64" t="s">
        <v>2464</v>
      </c>
      <c r="E1591" s="72">
        <v>351.21</v>
      </c>
      <c r="F1591" s="62" t="s">
        <v>1610</v>
      </c>
      <c r="G1591" s="62" t="s">
        <v>1587</v>
      </c>
      <c r="H1591" s="62" t="s">
        <v>1597</v>
      </c>
    </row>
    <row r="1592" spans="1:8" x14ac:dyDescent="0.2">
      <c r="A1592" s="72" t="s">
        <v>2469</v>
      </c>
      <c r="B1592" s="74">
        <v>38709</v>
      </c>
      <c r="C1592" s="71">
        <v>841</v>
      </c>
      <c r="D1592" s="64" t="s">
        <v>2464</v>
      </c>
      <c r="E1592" s="72">
        <v>583.11</v>
      </c>
      <c r="F1592" s="62" t="s">
        <v>1594</v>
      </c>
      <c r="G1592" s="62" t="s">
        <v>1587</v>
      </c>
      <c r="H1592" s="62" t="s">
        <v>1544</v>
      </c>
    </row>
    <row r="1593" spans="1:8" x14ac:dyDescent="0.2">
      <c r="A1593" s="72" t="s">
        <v>2470</v>
      </c>
      <c r="B1593" s="74">
        <v>38709</v>
      </c>
      <c r="C1593" s="71">
        <v>475</v>
      </c>
      <c r="D1593" s="64" t="s">
        <v>2471</v>
      </c>
      <c r="E1593" s="72">
        <v>37.770000000000003</v>
      </c>
      <c r="F1593" s="62" t="s">
        <v>1610</v>
      </c>
      <c r="G1593" s="62" t="s">
        <v>1587</v>
      </c>
      <c r="H1593" s="62" t="s">
        <v>1597</v>
      </c>
    </row>
    <row r="1594" spans="1:8" x14ac:dyDescent="0.2">
      <c r="A1594" s="72" t="s">
        <v>2472</v>
      </c>
      <c r="B1594" s="74">
        <v>38713</v>
      </c>
      <c r="C1594" s="71">
        <v>845</v>
      </c>
      <c r="D1594" s="64" t="s">
        <v>2471</v>
      </c>
      <c r="E1594" s="72">
        <v>145.80000000000001</v>
      </c>
      <c r="F1594" s="62" t="s">
        <v>1591</v>
      </c>
      <c r="G1594" s="62" t="s">
        <v>1588</v>
      </c>
      <c r="H1594" s="62" t="s">
        <v>2127</v>
      </c>
    </row>
    <row r="1595" spans="1:8" x14ac:dyDescent="0.2">
      <c r="A1595" s="72" t="s">
        <v>2473</v>
      </c>
      <c r="B1595" s="74">
        <v>38713</v>
      </c>
      <c r="C1595" s="71">
        <v>730</v>
      </c>
      <c r="D1595" s="64" t="s">
        <v>2474</v>
      </c>
      <c r="E1595" s="72">
        <v>253.41</v>
      </c>
      <c r="F1595" s="62" t="s">
        <v>1594</v>
      </c>
      <c r="G1595" s="62" t="s">
        <v>1587</v>
      </c>
      <c r="H1595" s="62" t="s">
        <v>1597</v>
      </c>
    </row>
    <row r="1596" spans="1:8" x14ac:dyDescent="0.2">
      <c r="A1596" s="72" t="s">
        <v>2475</v>
      </c>
      <c r="B1596" s="74">
        <v>38713</v>
      </c>
      <c r="C1596" s="71">
        <v>649</v>
      </c>
      <c r="D1596" s="64" t="s">
        <v>1099</v>
      </c>
      <c r="E1596" s="72">
        <v>1840</v>
      </c>
      <c r="F1596" s="62" t="s">
        <v>1610</v>
      </c>
      <c r="G1596" s="62" t="s">
        <v>1587</v>
      </c>
      <c r="H1596" s="62" t="s">
        <v>1597</v>
      </c>
    </row>
    <row r="1597" spans="1:8" x14ac:dyDescent="0.2">
      <c r="A1597" s="72" t="s">
        <v>2476</v>
      </c>
      <c r="B1597" s="74">
        <v>38713</v>
      </c>
      <c r="C1597" s="71">
        <v>56</v>
      </c>
      <c r="D1597" s="64" t="s">
        <v>1099</v>
      </c>
      <c r="E1597" s="72">
        <v>1889.68</v>
      </c>
      <c r="F1597" s="62" t="s">
        <v>1599</v>
      </c>
      <c r="G1597" s="62" t="s">
        <v>1587</v>
      </c>
      <c r="H1597" s="62" t="s">
        <v>1541</v>
      </c>
    </row>
    <row r="1598" spans="1:8" x14ac:dyDescent="0.2">
      <c r="A1598" s="72" t="s">
        <v>2477</v>
      </c>
      <c r="B1598" s="74">
        <v>38713</v>
      </c>
      <c r="C1598" s="71">
        <v>847</v>
      </c>
      <c r="D1598" s="64" t="s">
        <v>1099</v>
      </c>
      <c r="E1598" s="27">
        <v>1965.26</v>
      </c>
      <c r="F1598" s="62" t="s">
        <v>1963</v>
      </c>
      <c r="G1598" s="62" t="s">
        <v>1587</v>
      </c>
      <c r="H1598" s="62" t="s">
        <v>1541</v>
      </c>
    </row>
    <row r="1599" spans="1:8" x14ac:dyDescent="0.2">
      <c r="A1599" s="72" t="s">
        <v>2478</v>
      </c>
      <c r="B1599" s="74">
        <v>38714</v>
      </c>
      <c r="C1599" s="71">
        <v>837</v>
      </c>
      <c r="D1599" s="64" t="s">
        <v>1099</v>
      </c>
      <c r="E1599" s="27">
        <v>30.78</v>
      </c>
      <c r="F1599" s="62" t="s">
        <v>1591</v>
      </c>
      <c r="G1599" s="62" t="s">
        <v>1588</v>
      </c>
      <c r="H1599" s="62" t="s">
        <v>1753</v>
      </c>
    </row>
    <row r="1600" spans="1:8" x14ac:dyDescent="0.2">
      <c r="A1600" s="72" t="s">
        <v>2479</v>
      </c>
      <c r="B1600" s="74">
        <v>38716</v>
      </c>
      <c r="C1600" s="71">
        <v>846</v>
      </c>
      <c r="D1600" s="64" t="s">
        <v>1099</v>
      </c>
      <c r="E1600" s="27">
        <v>152.41999999999999</v>
      </c>
      <c r="F1600" s="62" t="s">
        <v>1963</v>
      </c>
      <c r="G1600" s="62" t="s">
        <v>1587</v>
      </c>
      <c r="H1600" s="62" t="s">
        <v>1556</v>
      </c>
    </row>
    <row r="1601" spans="1:8" x14ac:dyDescent="0.2">
      <c r="A1601" s="72" t="s">
        <v>2480</v>
      </c>
      <c r="B1601" s="74">
        <v>38716</v>
      </c>
      <c r="C1601" s="71">
        <v>433</v>
      </c>
      <c r="D1601" s="64" t="s">
        <v>2481</v>
      </c>
      <c r="E1601" s="72">
        <v>1386</v>
      </c>
      <c r="F1601" s="62" t="s">
        <v>1610</v>
      </c>
      <c r="G1601" s="62" t="s">
        <v>1587</v>
      </c>
      <c r="H1601" s="62" t="s">
        <v>1539</v>
      </c>
    </row>
    <row r="1602" spans="1:8" x14ac:dyDescent="0.2">
      <c r="A1602" s="72" t="s">
        <v>2482</v>
      </c>
      <c r="B1602" s="74">
        <v>38716</v>
      </c>
      <c r="C1602" s="71">
        <v>510</v>
      </c>
      <c r="D1602" s="64" t="s">
        <v>2483</v>
      </c>
      <c r="E1602" s="72">
        <v>8904</v>
      </c>
      <c r="F1602" s="62" t="s">
        <v>1594</v>
      </c>
      <c r="G1602" s="62" t="s">
        <v>1587</v>
      </c>
      <c r="H1602" s="62" t="s">
        <v>1540</v>
      </c>
    </row>
    <row r="1603" spans="1:8" x14ac:dyDescent="0.2">
      <c r="A1603" s="72">
        <v>9</v>
      </c>
      <c r="B1603" s="74">
        <v>38717</v>
      </c>
      <c r="C1603" s="71">
        <v>549</v>
      </c>
      <c r="D1603" s="64" t="s">
        <v>2484</v>
      </c>
      <c r="E1603" s="72">
        <v>387.2</v>
      </c>
      <c r="F1603" s="62" t="s">
        <v>1594</v>
      </c>
      <c r="G1603" s="62" t="s">
        <v>1587</v>
      </c>
      <c r="H1603" s="62" t="s">
        <v>1535</v>
      </c>
    </row>
    <row r="1604" spans="1:8" x14ac:dyDescent="0.2">
      <c r="A1604" s="72">
        <v>10</v>
      </c>
      <c r="B1604" s="74">
        <v>38717</v>
      </c>
      <c r="C1604" s="71">
        <v>549</v>
      </c>
      <c r="D1604" s="64" t="s">
        <v>2485</v>
      </c>
      <c r="E1604" s="72">
        <v>497</v>
      </c>
      <c r="F1604" s="62" t="s">
        <v>1594</v>
      </c>
      <c r="G1604" s="62" t="s">
        <v>1587</v>
      </c>
      <c r="H1604" s="62" t="s">
        <v>1535</v>
      </c>
    </row>
    <row r="1605" spans="1:8" x14ac:dyDescent="0.2">
      <c r="A1605" s="72" t="s">
        <v>2486</v>
      </c>
      <c r="B1605" s="74">
        <v>38717</v>
      </c>
      <c r="C1605" s="71">
        <v>592</v>
      </c>
      <c r="D1605" s="64" t="s">
        <v>2487</v>
      </c>
      <c r="E1605" s="72">
        <v>1758</v>
      </c>
      <c r="F1605" s="62" t="s">
        <v>1963</v>
      </c>
      <c r="G1605" s="62" t="s">
        <v>1587</v>
      </c>
      <c r="H1605" s="62" t="s">
        <v>1528</v>
      </c>
    </row>
    <row r="1606" spans="1:8" x14ac:dyDescent="0.2">
      <c r="A1606" s="72" t="s">
        <v>2488</v>
      </c>
      <c r="B1606" s="74">
        <v>38717</v>
      </c>
      <c r="C1606" s="71">
        <v>414</v>
      </c>
      <c r="D1606" s="64" t="s">
        <v>2487</v>
      </c>
      <c r="E1606" s="27">
        <v>1828.32</v>
      </c>
      <c r="F1606" s="62" t="s">
        <v>1594</v>
      </c>
      <c r="G1606" s="62" t="s">
        <v>1588</v>
      </c>
      <c r="H1606" s="62" t="s">
        <v>1607</v>
      </c>
    </row>
    <row r="1607" spans="1:8" x14ac:dyDescent="0.2">
      <c r="A1607" s="72" t="s">
        <v>2489</v>
      </c>
      <c r="B1607" s="74">
        <v>38717</v>
      </c>
      <c r="C1607" s="71">
        <v>698</v>
      </c>
      <c r="D1607" s="64" t="s">
        <v>2490</v>
      </c>
      <c r="E1607" s="72">
        <v>98.7</v>
      </c>
      <c r="F1607" s="62" t="s">
        <v>1594</v>
      </c>
      <c r="G1607" s="62" t="s">
        <v>1587</v>
      </c>
      <c r="H1607" s="62" t="s">
        <v>1597</v>
      </c>
    </row>
    <row r="1608" spans="1:8" x14ac:dyDescent="0.2">
      <c r="A1608" s="72" t="s">
        <v>2491</v>
      </c>
      <c r="B1608" s="74">
        <v>38717</v>
      </c>
      <c r="C1608" s="71">
        <v>825</v>
      </c>
      <c r="D1608" s="64" t="s">
        <v>1397</v>
      </c>
      <c r="E1608" s="72">
        <v>30.17</v>
      </c>
      <c r="F1608" s="62" t="s">
        <v>1591</v>
      </c>
      <c r="G1608" s="62" t="s">
        <v>1587</v>
      </c>
      <c r="H1608" s="62" t="s">
        <v>1548</v>
      </c>
    </row>
    <row r="1609" spans="1:8" x14ac:dyDescent="0.2">
      <c r="A1609" s="72" t="s">
        <v>2492</v>
      </c>
      <c r="B1609" s="74">
        <v>38717</v>
      </c>
      <c r="C1609" s="71">
        <v>234</v>
      </c>
      <c r="D1609" s="64" t="s">
        <v>1397</v>
      </c>
      <c r="E1609" s="72">
        <v>3833.8</v>
      </c>
      <c r="F1609" s="62" t="s">
        <v>1594</v>
      </c>
      <c r="G1609" s="62" t="s">
        <v>1587</v>
      </c>
      <c r="H1609" s="62" t="s">
        <v>1597</v>
      </c>
    </row>
    <row r="1610" spans="1:8" x14ac:dyDescent="0.2">
      <c r="A1610" s="72" t="s">
        <v>2493</v>
      </c>
      <c r="B1610" s="74">
        <v>38717</v>
      </c>
      <c r="C1610" s="71">
        <v>356</v>
      </c>
      <c r="D1610" s="64" t="s">
        <v>1397</v>
      </c>
      <c r="E1610" s="72">
        <v>-3833.8</v>
      </c>
      <c r="F1610" s="62" t="s">
        <v>1594</v>
      </c>
      <c r="G1610" s="62" t="s">
        <v>1587</v>
      </c>
      <c r="H1610" s="62" t="s">
        <v>1538</v>
      </c>
    </row>
    <row r="1611" spans="1:8" x14ac:dyDescent="0.2">
      <c r="A1611" s="72" t="s">
        <v>2494</v>
      </c>
      <c r="B1611" s="74">
        <v>38717</v>
      </c>
      <c r="C1611" s="71">
        <v>849</v>
      </c>
      <c r="D1611" s="64" t="s">
        <v>1397</v>
      </c>
      <c r="E1611" s="72">
        <v>1916.88</v>
      </c>
      <c r="F1611" s="62" t="s">
        <v>1594</v>
      </c>
      <c r="G1611" s="62" t="s">
        <v>1587</v>
      </c>
      <c r="H1611" s="62" t="s">
        <v>1551</v>
      </c>
    </row>
    <row r="1612" spans="1:8" x14ac:dyDescent="0.2">
      <c r="A1612" s="72" t="s">
        <v>1589</v>
      </c>
      <c r="B1612" s="74">
        <v>38720</v>
      </c>
      <c r="C1612" s="71">
        <v>837</v>
      </c>
      <c r="D1612" s="64" t="s">
        <v>1397</v>
      </c>
      <c r="E1612" s="72">
        <v>319.48</v>
      </c>
      <c r="F1612" s="62" t="s">
        <v>1591</v>
      </c>
      <c r="G1612" s="62" t="s">
        <v>1588</v>
      </c>
      <c r="H1612" s="62" t="s">
        <v>1753</v>
      </c>
    </row>
    <row r="1613" spans="1:8" x14ac:dyDescent="0.2">
      <c r="A1613" s="72" t="s">
        <v>1592</v>
      </c>
      <c r="B1613" s="74">
        <v>38721</v>
      </c>
      <c r="C1613" s="71">
        <v>537</v>
      </c>
      <c r="D1613" s="64" t="s">
        <v>1397</v>
      </c>
      <c r="E1613" s="72">
        <v>319.48</v>
      </c>
      <c r="F1613" s="62" t="s">
        <v>1963</v>
      </c>
      <c r="G1613" s="62" t="s">
        <v>1587</v>
      </c>
      <c r="H1613" s="62" t="s">
        <v>1581</v>
      </c>
    </row>
    <row r="1614" spans="1:8" x14ac:dyDescent="0.2">
      <c r="A1614" s="72" t="s">
        <v>1595</v>
      </c>
      <c r="B1614" s="74">
        <v>38721</v>
      </c>
      <c r="C1614" s="71">
        <v>30</v>
      </c>
      <c r="D1614" s="64" t="s">
        <v>1397</v>
      </c>
      <c r="E1614" s="72">
        <v>-1916.88</v>
      </c>
      <c r="F1614" s="62" t="s">
        <v>1610</v>
      </c>
      <c r="G1614" s="62" t="s">
        <v>1587</v>
      </c>
      <c r="H1614" s="62" t="s">
        <v>1557</v>
      </c>
    </row>
    <row r="1615" spans="1:8" x14ac:dyDescent="0.2">
      <c r="A1615" s="72" t="s">
        <v>1596</v>
      </c>
      <c r="B1615" s="74">
        <v>38722</v>
      </c>
      <c r="C1615" s="71">
        <v>414</v>
      </c>
      <c r="D1615" s="64" t="s">
        <v>1397</v>
      </c>
      <c r="E1615" s="72">
        <v>-319.48</v>
      </c>
      <c r="F1615" s="62" t="s">
        <v>1594</v>
      </c>
      <c r="G1615" s="62" t="s">
        <v>1588</v>
      </c>
      <c r="H1615" s="62" t="s">
        <v>1607</v>
      </c>
    </row>
    <row r="1616" spans="1:8" x14ac:dyDescent="0.2">
      <c r="A1616" s="72" t="s">
        <v>1598</v>
      </c>
      <c r="B1616" s="74">
        <v>38727</v>
      </c>
      <c r="C1616" s="71">
        <v>849</v>
      </c>
      <c r="D1616" s="64" t="s">
        <v>1397</v>
      </c>
      <c r="E1616" s="72">
        <v>-319.48</v>
      </c>
      <c r="F1616" s="62" t="s">
        <v>1963</v>
      </c>
      <c r="G1616" s="62" t="s">
        <v>1587</v>
      </c>
      <c r="H1616" s="62" t="s">
        <v>1551</v>
      </c>
    </row>
    <row r="1617" spans="1:8" x14ac:dyDescent="0.2">
      <c r="A1617" s="72" t="s">
        <v>1600</v>
      </c>
      <c r="B1617" s="74">
        <v>38727</v>
      </c>
      <c r="C1617" s="71">
        <v>289</v>
      </c>
      <c r="D1617" s="64" t="s">
        <v>1397</v>
      </c>
      <c r="E1617" s="72">
        <v>275.41000000000003</v>
      </c>
      <c r="F1617" s="62" t="s">
        <v>1599</v>
      </c>
      <c r="G1617" s="62" t="s">
        <v>1587</v>
      </c>
      <c r="H1617" s="62" t="s">
        <v>1528</v>
      </c>
    </row>
    <row r="1618" spans="1:8" x14ac:dyDescent="0.2">
      <c r="A1618" s="72" t="s">
        <v>1602</v>
      </c>
      <c r="B1618" s="74">
        <v>38727</v>
      </c>
      <c r="C1618" s="71">
        <v>808</v>
      </c>
      <c r="D1618" s="64" t="s">
        <v>1397</v>
      </c>
      <c r="E1618" s="72">
        <v>1652.46</v>
      </c>
      <c r="F1618" s="62" t="s">
        <v>1594</v>
      </c>
      <c r="G1618" s="62" t="s">
        <v>1587</v>
      </c>
      <c r="H1618" s="62" t="s">
        <v>1535</v>
      </c>
    </row>
    <row r="1619" spans="1:8" x14ac:dyDescent="0.2">
      <c r="A1619" s="72" t="s">
        <v>1621</v>
      </c>
      <c r="B1619" s="74">
        <v>38727</v>
      </c>
      <c r="C1619" s="71">
        <v>399</v>
      </c>
      <c r="D1619" s="64" t="s">
        <v>1397</v>
      </c>
      <c r="E1619" s="72">
        <v>275.41000000000003</v>
      </c>
      <c r="F1619" s="62" t="s">
        <v>1594</v>
      </c>
      <c r="G1619" s="62" t="s">
        <v>1587</v>
      </c>
      <c r="H1619" s="62" t="s">
        <v>1597</v>
      </c>
    </row>
    <row r="1620" spans="1:8" x14ac:dyDescent="0.2">
      <c r="A1620" s="72" t="s">
        <v>1631</v>
      </c>
      <c r="B1620" s="74">
        <v>38727</v>
      </c>
      <c r="C1620" s="71">
        <v>157</v>
      </c>
      <c r="D1620" s="64" t="s">
        <v>1397</v>
      </c>
      <c r="E1620" s="72">
        <v>275.41000000000003</v>
      </c>
      <c r="F1620" s="62" t="s">
        <v>1594</v>
      </c>
      <c r="G1620" s="62" t="s">
        <v>1587</v>
      </c>
      <c r="H1620" s="62" t="s">
        <v>1597</v>
      </c>
    </row>
    <row r="1621" spans="1:8" x14ac:dyDescent="0.2">
      <c r="A1621" s="72" t="s">
        <v>1603</v>
      </c>
      <c r="B1621" s="74">
        <v>38729</v>
      </c>
      <c r="C1621" s="71">
        <v>659</v>
      </c>
      <c r="D1621" s="64" t="s">
        <v>1397</v>
      </c>
      <c r="E1621" s="72">
        <v>275.41000000000003</v>
      </c>
      <c r="F1621" s="62" t="s">
        <v>1594</v>
      </c>
      <c r="G1621" s="62" t="s">
        <v>1587</v>
      </c>
      <c r="H1621" s="62" t="s">
        <v>1579</v>
      </c>
    </row>
    <row r="1622" spans="1:8" x14ac:dyDescent="0.2">
      <c r="A1622" s="72" t="s">
        <v>1604</v>
      </c>
      <c r="B1622" s="74">
        <v>38729</v>
      </c>
      <c r="C1622" s="71">
        <v>289</v>
      </c>
      <c r="D1622" s="64" t="s">
        <v>1397</v>
      </c>
      <c r="E1622" s="72">
        <v>275.41000000000003</v>
      </c>
      <c r="F1622" s="62" t="s">
        <v>1594</v>
      </c>
      <c r="G1622" s="62" t="s">
        <v>1587</v>
      </c>
      <c r="H1622" s="62" t="s">
        <v>1528</v>
      </c>
    </row>
    <row r="1623" spans="1:8" x14ac:dyDescent="0.2">
      <c r="A1623" s="72" t="s">
        <v>1605</v>
      </c>
      <c r="B1623" s="74">
        <v>38733</v>
      </c>
      <c r="C1623" s="71">
        <v>832</v>
      </c>
      <c r="D1623" s="64" t="s">
        <v>1397</v>
      </c>
      <c r="E1623" s="72">
        <v>275.41000000000003</v>
      </c>
      <c r="F1623" s="62" t="s">
        <v>1594</v>
      </c>
      <c r="G1623" s="62" t="s">
        <v>1587</v>
      </c>
      <c r="H1623" s="62" t="s">
        <v>1597</v>
      </c>
    </row>
    <row r="1624" spans="1:8" x14ac:dyDescent="0.2">
      <c r="A1624" s="72" t="s">
        <v>1608</v>
      </c>
      <c r="B1624" s="74">
        <v>38733</v>
      </c>
      <c r="C1624" s="71">
        <v>289</v>
      </c>
      <c r="D1624" s="64" t="s">
        <v>1397</v>
      </c>
      <c r="E1624" s="72">
        <v>2840</v>
      </c>
      <c r="F1624" s="62" t="s">
        <v>1599</v>
      </c>
      <c r="G1624" s="62" t="s">
        <v>1587</v>
      </c>
      <c r="H1624" s="62" t="s">
        <v>1528</v>
      </c>
    </row>
    <row r="1625" spans="1:8" x14ac:dyDescent="0.2">
      <c r="A1625" s="72" t="s">
        <v>1609</v>
      </c>
      <c r="B1625" s="74">
        <v>38733</v>
      </c>
      <c r="C1625" s="71">
        <v>452</v>
      </c>
      <c r="D1625" s="64" t="s">
        <v>1397</v>
      </c>
      <c r="E1625" s="72">
        <v>160.43</v>
      </c>
      <c r="F1625" s="62" t="s">
        <v>1594</v>
      </c>
      <c r="G1625" s="62" t="s">
        <v>1587</v>
      </c>
      <c r="H1625" s="62" t="s">
        <v>1597</v>
      </c>
    </row>
    <row r="1626" spans="1:8" x14ac:dyDescent="0.2">
      <c r="A1626" s="72" t="s">
        <v>1611</v>
      </c>
      <c r="B1626" s="74">
        <v>38734</v>
      </c>
      <c r="C1626" s="71">
        <v>850</v>
      </c>
      <c r="D1626" s="64" t="s">
        <v>1397</v>
      </c>
      <c r="E1626" s="72">
        <v>-160.43</v>
      </c>
      <c r="F1626" s="62" t="s">
        <v>1591</v>
      </c>
      <c r="G1626" s="62" t="s">
        <v>1587</v>
      </c>
      <c r="H1626" s="62" t="s">
        <v>1567</v>
      </c>
    </row>
    <row r="1627" spans="1:8" x14ac:dyDescent="0.2">
      <c r="A1627" s="72" t="s">
        <v>1613</v>
      </c>
      <c r="B1627" s="74">
        <v>38734</v>
      </c>
      <c r="C1627" s="71">
        <v>850</v>
      </c>
      <c r="D1627" s="64" t="s">
        <v>1397</v>
      </c>
      <c r="E1627" s="72">
        <v>138.30000000000001</v>
      </c>
      <c r="F1627" s="62" t="s">
        <v>1591</v>
      </c>
      <c r="G1627" s="62" t="s">
        <v>1587</v>
      </c>
      <c r="H1627" s="62" t="s">
        <v>1567</v>
      </c>
    </row>
    <row r="1628" spans="1:8" x14ac:dyDescent="0.2">
      <c r="A1628" s="72" t="s">
        <v>1614</v>
      </c>
      <c r="B1628" s="74">
        <v>38735</v>
      </c>
      <c r="C1628" s="71">
        <v>80</v>
      </c>
      <c r="D1628" s="64" t="s">
        <v>1397</v>
      </c>
      <c r="E1628" s="27">
        <v>68.180000000000007</v>
      </c>
      <c r="F1628" s="62" t="s">
        <v>1601</v>
      </c>
      <c r="G1628" s="62" t="s">
        <v>1587</v>
      </c>
      <c r="H1628" s="62" t="s">
        <v>1548</v>
      </c>
    </row>
    <row r="1629" spans="1:8" x14ac:dyDescent="0.2">
      <c r="A1629" s="72" t="s">
        <v>1615</v>
      </c>
      <c r="B1629" s="74">
        <v>38735</v>
      </c>
      <c r="C1629" s="71">
        <v>80</v>
      </c>
      <c r="D1629" s="64" t="s">
        <v>1397</v>
      </c>
      <c r="E1629" s="27">
        <v>168.7</v>
      </c>
      <c r="F1629" s="62" t="s">
        <v>1601</v>
      </c>
      <c r="G1629" s="62" t="s">
        <v>1587</v>
      </c>
      <c r="H1629" s="62" t="s">
        <v>1548</v>
      </c>
    </row>
    <row r="1630" spans="1:8" x14ac:dyDescent="0.2">
      <c r="A1630" s="72" t="s">
        <v>1616</v>
      </c>
      <c r="B1630" s="74">
        <v>38735</v>
      </c>
      <c r="C1630" s="71">
        <v>80</v>
      </c>
      <c r="D1630" s="64" t="s">
        <v>2495</v>
      </c>
      <c r="E1630" s="72">
        <v>454.93</v>
      </c>
      <c r="F1630" s="62" t="s">
        <v>1601</v>
      </c>
      <c r="G1630" s="62" t="s">
        <v>1587</v>
      </c>
      <c r="H1630" s="62" t="s">
        <v>1548</v>
      </c>
    </row>
    <row r="1631" spans="1:8" x14ac:dyDescent="0.2">
      <c r="A1631" s="72" t="s">
        <v>1617</v>
      </c>
      <c r="B1631" s="74">
        <v>38735</v>
      </c>
      <c r="C1631" s="71">
        <v>80</v>
      </c>
      <c r="D1631" s="64" t="s">
        <v>2496</v>
      </c>
      <c r="E1631" s="72">
        <v>600.66999999999996</v>
      </c>
      <c r="F1631" s="62" t="s">
        <v>1601</v>
      </c>
      <c r="G1631" s="62" t="s">
        <v>1587</v>
      </c>
      <c r="H1631" s="62" t="s">
        <v>1548</v>
      </c>
    </row>
    <row r="1632" spans="1:8" x14ac:dyDescent="0.2">
      <c r="A1632" s="72" t="s">
        <v>1618</v>
      </c>
      <c r="B1632" s="74">
        <v>38735</v>
      </c>
      <c r="C1632" s="71">
        <v>80</v>
      </c>
      <c r="D1632" s="64" t="s">
        <v>1375</v>
      </c>
      <c r="E1632" s="72">
        <v>218.19</v>
      </c>
      <c r="F1632" s="62" t="s">
        <v>1601</v>
      </c>
      <c r="G1632" s="62" t="s">
        <v>1587</v>
      </c>
      <c r="H1632" s="62" t="s">
        <v>1548</v>
      </c>
    </row>
    <row r="1633" spans="1:8" x14ac:dyDescent="0.2">
      <c r="A1633" s="72" t="s">
        <v>1619</v>
      </c>
      <c r="B1633" s="74">
        <v>38735</v>
      </c>
      <c r="C1633" s="71">
        <v>80</v>
      </c>
      <c r="D1633" s="64" t="s">
        <v>1375</v>
      </c>
      <c r="E1633" s="72">
        <v>224.08</v>
      </c>
      <c r="F1633" s="62" t="s">
        <v>1601</v>
      </c>
      <c r="G1633" s="62" t="s">
        <v>1587</v>
      </c>
      <c r="H1633" s="62" t="s">
        <v>1548</v>
      </c>
    </row>
    <row r="1634" spans="1:8" x14ac:dyDescent="0.2">
      <c r="A1634" s="72" t="s">
        <v>1620</v>
      </c>
      <c r="B1634" s="74">
        <v>38735</v>
      </c>
      <c r="C1634" s="71">
        <v>80</v>
      </c>
      <c r="D1634" s="64" t="s">
        <v>1375</v>
      </c>
      <c r="E1634" s="72">
        <v>443.2</v>
      </c>
      <c r="F1634" s="62" t="s">
        <v>1594</v>
      </c>
      <c r="G1634" s="62" t="s">
        <v>1587</v>
      </c>
      <c r="H1634" s="62" t="s">
        <v>1548</v>
      </c>
    </row>
    <row r="1635" spans="1:8" x14ac:dyDescent="0.2">
      <c r="A1635" s="72" t="s">
        <v>1622</v>
      </c>
      <c r="B1635" s="74">
        <v>38735</v>
      </c>
      <c r="C1635" s="71">
        <v>80</v>
      </c>
      <c r="D1635" s="64" t="s">
        <v>1375</v>
      </c>
      <c r="E1635" s="27">
        <v>363.75</v>
      </c>
      <c r="F1635" s="62" t="s">
        <v>1601</v>
      </c>
      <c r="G1635" s="62" t="s">
        <v>1587</v>
      </c>
      <c r="H1635" s="62" t="s">
        <v>1548</v>
      </c>
    </row>
    <row r="1636" spans="1:8" x14ac:dyDescent="0.2">
      <c r="A1636" s="72" t="s">
        <v>1623</v>
      </c>
      <c r="B1636" s="74">
        <v>38735</v>
      </c>
      <c r="C1636" s="71">
        <v>80</v>
      </c>
      <c r="D1636" s="64" t="s">
        <v>1213</v>
      </c>
      <c r="E1636" s="72">
        <v>511.84</v>
      </c>
      <c r="F1636" s="62" t="s">
        <v>1594</v>
      </c>
      <c r="G1636" s="62" t="s">
        <v>1587</v>
      </c>
      <c r="H1636" s="62" t="s">
        <v>1548</v>
      </c>
    </row>
    <row r="1637" spans="1:8" x14ac:dyDescent="0.2">
      <c r="A1637" s="72" t="s">
        <v>1624</v>
      </c>
      <c r="B1637" s="74">
        <v>38735</v>
      </c>
      <c r="C1637" s="71">
        <v>80</v>
      </c>
      <c r="D1637" s="64" t="s">
        <v>1213</v>
      </c>
      <c r="E1637" s="72">
        <v>428.65</v>
      </c>
      <c r="F1637" s="62" t="s">
        <v>1601</v>
      </c>
      <c r="G1637" s="62" t="s">
        <v>1587</v>
      </c>
      <c r="H1637" s="62" t="s">
        <v>1548</v>
      </c>
    </row>
    <row r="1638" spans="1:8" x14ac:dyDescent="0.2">
      <c r="A1638" s="72" t="s">
        <v>1625</v>
      </c>
      <c r="B1638" s="74">
        <v>38735</v>
      </c>
      <c r="C1638" s="71">
        <v>80</v>
      </c>
      <c r="D1638" s="64" t="s">
        <v>1213</v>
      </c>
      <c r="E1638" s="27">
        <v>697.5</v>
      </c>
      <c r="F1638" s="62" t="s">
        <v>1594</v>
      </c>
      <c r="G1638" s="62" t="s">
        <v>1587</v>
      </c>
      <c r="H1638" s="62" t="s">
        <v>1548</v>
      </c>
    </row>
    <row r="1639" spans="1:8" x14ac:dyDescent="0.2">
      <c r="A1639" s="72" t="s">
        <v>1626</v>
      </c>
      <c r="B1639" s="74">
        <v>38735</v>
      </c>
      <c r="C1639" s="71">
        <v>851</v>
      </c>
      <c r="D1639" s="64" t="s">
        <v>1213</v>
      </c>
      <c r="E1639" s="27">
        <v>275.14999999999998</v>
      </c>
      <c r="F1639" s="62" t="s">
        <v>1594</v>
      </c>
      <c r="G1639" s="62" t="s">
        <v>1587</v>
      </c>
      <c r="H1639" s="62" t="s">
        <v>1538</v>
      </c>
    </row>
    <row r="1640" spans="1:8" x14ac:dyDescent="0.2">
      <c r="A1640" s="72" t="s">
        <v>1627</v>
      </c>
      <c r="B1640" s="74">
        <v>38735</v>
      </c>
      <c r="C1640" s="71">
        <v>234</v>
      </c>
      <c r="D1640" s="64" t="s">
        <v>2497</v>
      </c>
      <c r="E1640" s="72">
        <v>99500</v>
      </c>
      <c r="F1640" s="62" t="s">
        <v>1591</v>
      </c>
      <c r="G1640" s="62" t="s">
        <v>1587</v>
      </c>
      <c r="H1640" s="62" t="s">
        <v>1597</v>
      </c>
    </row>
    <row r="1641" spans="1:8" x14ac:dyDescent="0.2">
      <c r="A1641" s="72" t="s">
        <v>1629</v>
      </c>
      <c r="B1641" s="74">
        <v>38735</v>
      </c>
      <c r="C1641" s="71">
        <v>234</v>
      </c>
      <c r="D1641" s="64" t="s">
        <v>2497</v>
      </c>
      <c r="E1641" s="72">
        <v>2780</v>
      </c>
      <c r="F1641" s="62" t="s">
        <v>1591</v>
      </c>
      <c r="G1641" s="62" t="s">
        <v>1587</v>
      </c>
      <c r="H1641" s="62" t="s">
        <v>1597</v>
      </c>
    </row>
    <row r="1642" spans="1:8" x14ac:dyDescent="0.2">
      <c r="A1642" s="72" t="s">
        <v>1630</v>
      </c>
      <c r="B1642" s="74">
        <v>38735</v>
      </c>
      <c r="C1642" s="71">
        <v>234</v>
      </c>
      <c r="D1642" s="64" t="s">
        <v>1215</v>
      </c>
      <c r="E1642" s="72">
        <v>802.53</v>
      </c>
      <c r="F1642" s="62" t="s">
        <v>1591</v>
      </c>
      <c r="G1642" s="62" t="s">
        <v>1587</v>
      </c>
      <c r="H1642" s="62" t="s">
        <v>1597</v>
      </c>
    </row>
    <row r="1643" spans="1:8" x14ac:dyDescent="0.2">
      <c r="A1643" s="72" t="s">
        <v>1632</v>
      </c>
      <c r="B1643" s="74">
        <v>38735</v>
      </c>
      <c r="C1643" s="71">
        <v>234</v>
      </c>
      <c r="D1643" s="64" t="s">
        <v>1215</v>
      </c>
      <c r="E1643" s="27">
        <v>654</v>
      </c>
      <c r="F1643" s="62" t="s">
        <v>1594</v>
      </c>
      <c r="G1643" s="62" t="s">
        <v>1587</v>
      </c>
      <c r="H1643" s="62" t="s">
        <v>1597</v>
      </c>
    </row>
    <row r="1644" spans="1:8" x14ac:dyDescent="0.2">
      <c r="A1644" s="72" t="s">
        <v>1633</v>
      </c>
      <c r="B1644" s="74">
        <v>38736</v>
      </c>
      <c r="C1644" s="71">
        <v>852</v>
      </c>
      <c r="D1644" s="64" t="s">
        <v>1215</v>
      </c>
      <c r="E1644" s="27">
        <v>312.72000000000003</v>
      </c>
      <c r="F1644" s="62" t="s">
        <v>1610</v>
      </c>
      <c r="G1644" s="62" t="s">
        <v>1587</v>
      </c>
      <c r="H1644" s="62" t="s">
        <v>1597</v>
      </c>
    </row>
    <row r="1645" spans="1:8" x14ac:dyDescent="0.2">
      <c r="A1645" s="72" t="s">
        <v>1634</v>
      </c>
      <c r="B1645" s="74">
        <v>38736</v>
      </c>
      <c r="C1645" s="71">
        <v>80</v>
      </c>
      <c r="D1645" s="64" t="s">
        <v>1215</v>
      </c>
      <c r="E1645" s="27">
        <v>46.15</v>
      </c>
      <c r="F1645" s="62" t="s">
        <v>1594</v>
      </c>
      <c r="G1645" s="62" t="s">
        <v>1587</v>
      </c>
      <c r="H1645" s="62" t="s">
        <v>1548</v>
      </c>
    </row>
    <row r="1646" spans="1:8" x14ac:dyDescent="0.2">
      <c r="A1646" s="72" t="s">
        <v>1635</v>
      </c>
      <c r="B1646" s="74">
        <v>38736</v>
      </c>
      <c r="C1646" s="71">
        <v>854</v>
      </c>
      <c r="D1646" s="64" t="s">
        <v>2498</v>
      </c>
      <c r="E1646" s="72">
        <v>662.44</v>
      </c>
      <c r="F1646" s="62" t="s">
        <v>1594</v>
      </c>
      <c r="G1646" s="62" t="s">
        <v>1587</v>
      </c>
      <c r="H1646" s="62" t="s">
        <v>1597</v>
      </c>
    </row>
    <row r="1647" spans="1:8" x14ac:dyDescent="0.2">
      <c r="A1647" s="72" t="s">
        <v>1636</v>
      </c>
      <c r="B1647" s="74">
        <v>38741</v>
      </c>
      <c r="C1647" s="71">
        <v>852</v>
      </c>
      <c r="D1647" s="64" t="s">
        <v>2498</v>
      </c>
      <c r="E1647" s="72">
        <v>563.78</v>
      </c>
      <c r="F1647" s="62" t="s">
        <v>1594</v>
      </c>
      <c r="G1647" s="62" t="s">
        <v>1587</v>
      </c>
      <c r="H1647" s="62" t="s">
        <v>1597</v>
      </c>
    </row>
    <row r="1648" spans="1:8" x14ac:dyDescent="0.2">
      <c r="A1648" s="72" t="s">
        <v>1637</v>
      </c>
      <c r="B1648" s="74">
        <v>38741</v>
      </c>
      <c r="C1648" s="71">
        <v>310</v>
      </c>
      <c r="D1648" s="64" t="s">
        <v>2498</v>
      </c>
      <c r="E1648" s="72">
        <v>585</v>
      </c>
      <c r="F1648" s="62" t="s">
        <v>1594</v>
      </c>
      <c r="G1648" s="62" t="s">
        <v>1587</v>
      </c>
      <c r="H1648" s="62" t="s">
        <v>1597</v>
      </c>
    </row>
    <row r="1649" spans="1:8" x14ac:dyDescent="0.2">
      <c r="A1649" s="72" t="s">
        <v>1638</v>
      </c>
      <c r="B1649" s="74">
        <v>38741</v>
      </c>
      <c r="C1649" s="71">
        <v>837</v>
      </c>
      <c r="D1649" s="64" t="s">
        <v>2498</v>
      </c>
      <c r="E1649" s="72">
        <v>610</v>
      </c>
      <c r="F1649" s="62" t="s">
        <v>1591</v>
      </c>
      <c r="G1649" s="62" t="s">
        <v>1588</v>
      </c>
      <c r="H1649" s="62" t="s">
        <v>1753</v>
      </c>
    </row>
    <row r="1650" spans="1:8" x14ac:dyDescent="0.2">
      <c r="A1650" s="72" t="s">
        <v>1639</v>
      </c>
      <c r="B1650" s="74">
        <v>38741</v>
      </c>
      <c r="C1650" s="71">
        <v>486</v>
      </c>
      <c r="D1650" s="64" t="s">
        <v>2498</v>
      </c>
      <c r="E1650" s="72">
        <v>132.47</v>
      </c>
      <c r="F1650" s="62" t="s">
        <v>1594</v>
      </c>
      <c r="G1650" s="62" t="s">
        <v>1587</v>
      </c>
      <c r="H1650" s="62" t="s">
        <v>1536</v>
      </c>
    </row>
    <row r="1651" spans="1:8" x14ac:dyDescent="0.2">
      <c r="A1651" s="72" t="s">
        <v>1640</v>
      </c>
      <c r="B1651" s="74">
        <v>38741</v>
      </c>
      <c r="C1651" s="71">
        <v>176</v>
      </c>
      <c r="D1651" s="64" t="s">
        <v>2499</v>
      </c>
      <c r="E1651" s="72">
        <v>30492</v>
      </c>
      <c r="F1651" s="62" t="s">
        <v>1594</v>
      </c>
      <c r="G1651" s="62" t="s">
        <v>1587</v>
      </c>
      <c r="H1651" s="62" t="s">
        <v>1528</v>
      </c>
    </row>
    <row r="1652" spans="1:8" x14ac:dyDescent="0.2">
      <c r="A1652" s="72" t="s">
        <v>1641</v>
      </c>
      <c r="B1652" s="74">
        <v>38741</v>
      </c>
      <c r="C1652" s="71">
        <v>856</v>
      </c>
      <c r="D1652" s="64" t="s">
        <v>2499</v>
      </c>
      <c r="E1652" s="72">
        <v>24296</v>
      </c>
      <c r="F1652" s="62" t="s">
        <v>1594</v>
      </c>
      <c r="G1652" s="62" t="s">
        <v>1587</v>
      </c>
      <c r="H1652" s="62" t="s">
        <v>1597</v>
      </c>
    </row>
    <row r="1653" spans="1:8" x14ac:dyDescent="0.2">
      <c r="A1653" s="72" t="s">
        <v>1642</v>
      </c>
      <c r="B1653" s="74">
        <v>38741</v>
      </c>
      <c r="C1653" s="71">
        <v>138</v>
      </c>
      <c r="D1653" s="64" t="s">
        <v>2499</v>
      </c>
      <c r="E1653" s="72">
        <v>32453</v>
      </c>
      <c r="F1653" s="62" t="s">
        <v>1594</v>
      </c>
      <c r="G1653" s="62" t="s">
        <v>1587</v>
      </c>
      <c r="H1653" s="62" t="s">
        <v>1597</v>
      </c>
    </row>
    <row r="1654" spans="1:8" x14ac:dyDescent="0.2">
      <c r="A1654" s="72" t="s">
        <v>1643</v>
      </c>
      <c r="B1654" s="74">
        <v>38741</v>
      </c>
      <c r="C1654" s="71">
        <v>855</v>
      </c>
      <c r="D1654" s="64" t="s">
        <v>2499</v>
      </c>
      <c r="E1654" s="72">
        <v>57877</v>
      </c>
      <c r="F1654" s="62" t="s">
        <v>1610</v>
      </c>
      <c r="G1654" s="62" t="s">
        <v>1587</v>
      </c>
      <c r="H1654" s="62" t="s">
        <v>1597</v>
      </c>
    </row>
    <row r="1655" spans="1:8" x14ac:dyDescent="0.2">
      <c r="A1655" s="72" t="s">
        <v>1644</v>
      </c>
      <c r="B1655" s="74">
        <v>38741</v>
      </c>
      <c r="C1655" s="71">
        <v>407</v>
      </c>
      <c r="D1655" s="64" t="s">
        <v>2499</v>
      </c>
      <c r="E1655" s="72">
        <v>57877</v>
      </c>
      <c r="F1655" s="62" t="s">
        <v>1610</v>
      </c>
      <c r="G1655" s="62" t="s">
        <v>1587</v>
      </c>
      <c r="H1655" s="62" t="s">
        <v>1597</v>
      </c>
    </row>
    <row r="1656" spans="1:8" x14ac:dyDescent="0.2">
      <c r="A1656" s="72" t="s">
        <v>1645</v>
      </c>
      <c r="B1656" s="74">
        <v>38742</v>
      </c>
      <c r="C1656" s="71">
        <v>857</v>
      </c>
      <c r="D1656" s="64" t="s">
        <v>2499</v>
      </c>
      <c r="E1656" s="72">
        <v>18700.5</v>
      </c>
      <c r="F1656" s="62" t="s">
        <v>1610</v>
      </c>
      <c r="G1656" s="62" t="s">
        <v>1587</v>
      </c>
      <c r="H1656" s="62" t="s">
        <v>1557</v>
      </c>
    </row>
    <row r="1657" spans="1:8" x14ac:dyDescent="0.2">
      <c r="A1657" s="72" t="s">
        <v>1646</v>
      </c>
      <c r="B1657" s="74">
        <v>38743</v>
      </c>
      <c r="C1657" s="71">
        <v>80</v>
      </c>
      <c r="D1657" s="64" t="s">
        <v>2499</v>
      </c>
      <c r="E1657" s="72">
        <v>6233.5</v>
      </c>
      <c r="F1657" s="62" t="s">
        <v>1594</v>
      </c>
      <c r="G1657" s="62" t="s">
        <v>1587</v>
      </c>
      <c r="H1657" s="62" t="s">
        <v>1548</v>
      </c>
    </row>
    <row r="1658" spans="1:8" x14ac:dyDescent="0.2">
      <c r="A1658" s="72" t="s">
        <v>1647</v>
      </c>
      <c r="B1658" s="74">
        <v>38743</v>
      </c>
      <c r="C1658" s="71">
        <v>80</v>
      </c>
      <c r="D1658" s="64" t="s">
        <v>2499</v>
      </c>
      <c r="E1658" s="72">
        <v>21190</v>
      </c>
      <c r="F1658" s="62" t="s">
        <v>1594</v>
      </c>
      <c r="G1658" s="62" t="s">
        <v>1587</v>
      </c>
      <c r="H1658" s="62" t="s">
        <v>1548</v>
      </c>
    </row>
    <row r="1659" spans="1:8" x14ac:dyDescent="0.2">
      <c r="A1659" s="72" t="s">
        <v>1648</v>
      </c>
      <c r="B1659" s="74">
        <v>38743</v>
      </c>
      <c r="C1659" s="71">
        <v>64</v>
      </c>
      <c r="D1659" s="64" t="s">
        <v>2499</v>
      </c>
      <c r="E1659" s="72">
        <v>-21190</v>
      </c>
      <c r="F1659" s="62" t="s">
        <v>1610</v>
      </c>
      <c r="G1659" s="62" t="s">
        <v>1587</v>
      </c>
      <c r="H1659" s="62" t="s">
        <v>1597</v>
      </c>
    </row>
    <row r="1660" spans="1:8" x14ac:dyDescent="0.2">
      <c r="A1660" s="72" t="s">
        <v>1649</v>
      </c>
      <c r="B1660" s="74">
        <v>38743</v>
      </c>
      <c r="C1660" s="71">
        <v>11</v>
      </c>
      <c r="D1660" s="64" t="s">
        <v>2499</v>
      </c>
      <c r="E1660" s="72">
        <v>4067.3</v>
      </c>
      <c r="F1660" s="62" t="s">
        <v>1594</v>
      </c>
      <c r="G1660" s="62" t="s">
        <v>1587</v>
      </c>
      <c r="H1660" s="62" t="s">
        <v>1538</v>
      </c>
    </row>
    <row r="1661" spans="1:8" x14ac:dyDescent="0.2">
      <c r="A1661" s="72" t="s">
        <v>1650</v>
      </c>
      <c r="B1661" s="74">
        <v>38743</v>
      </c>
      <c r="C1661" s="71">
        <v>858</v>
      </c>
      <c r="D1661" s="64" t="s">
        <v>2499</v>
      </c>
      <c r="E1661" s="72">
        <v>1405.4</v>
      </c>
      <c r="F1661" s="62" t="s">
        <v>1594</v>
      </c>
      <c r="G1661" s="62" t="s">
        <v>1587</v>
      </c>
      <c r="H1661" s="62" t="s">
        <v>1538</v>
      </c>
    </row>
    <row r="1662" spans="1:8" x14ac:dyDescent="0.2">
      <c r="A1662" s="72" t="s">
        <v>1651</v>
      </c>
      <c r="B1662" s="74">
        <v>38743</v>
      </c>
      <c r="C1662" s="71">
        <v>127</v>
      </c>
      <c r="D1662" s="64" t="s">
        <v>2499</v>
      </c>
      <c r="E1662" s="72">
        <v>372.3</v>
      </c>
      <c r="F1662" s="62" t="s">
        <v>1594</v>
      </c>
      <c r="G1662" s="62" t="s">
        <v>1587</v>
      </c>
      <c r="H1662" s="62" t="s">
        <v>1557</v>
      </c>
    </row>
    <row r="1663" spans="1:8" x14ac:dyDescent="0.2">
      <c r="A1663" s="72" t="s">
        <v>1652</v>
      </c>
      <c r="B1663" s="74">
        <v>38743</v>
      </c>
      <c r="C1663" s="71">
        <v>268</v>
      </c>
      <c r="D1663" s="64" t="s">
        <v>2499</v>
      </c>
      <c r="E1663" s="72">
        <v>-372.3</v>
      </c>
      <c r="F1663" s="62" t="s">
        <v>1594</v>
      </c>
      <c r="G1663" s="62" t="s">
        <v>1587</v>
      </c>
      <c r="H1663" s="62" t="s">
        <v>1538</v>
      </c>
    </row>
    <row r="1664" spans="1:8" x14ac:dyDescent="0.2">
      <c r="A1664" s="72" t="s">
        <v>1653</v>
      </c>
      <c r="B1664" s="74">
        <v>38743</v>
      </c>
      <c r="C1664" s="71">
        <v>859</v>
      </c>
      <c r="D1664" s="64" t="s">
        <v>2499</v>
      </c>
      <c r="E1664" s="72">
        <v>372.3</v>
      </c>
      <c r="F1664" s="62" t="s">
        <v>1594</v>
      </c>
      <c r="G1664" s="62" t="s">
        <v>1587</v>
      </c>
      <c r="H1664" s="62" t="s">
        <v>1538</v>
      </c>
    </row>
    <row r="1665" spans="1:8" x14ac:dyDescent="0.2">
      <c r="A1665" s="72" t="s">
        <v>1655</v>
      </c>
      <c r="B1665" s="74">
        <v>38744</v>
      </c>
      <c r="C1665" s="71">
        <v>860</v>
      </c>
      <c r="D1665" s="64" t="s">
        <v>2499</v>
      </c>
      <c r="E1665" s="72">
        <v>965</v>
      </c>
      <c r="F1665" s="62" t="s">
        <v>1610</v>
      </c>
      <c r="G1665" s="62" t="s">
        <v>1587</v>
      </c>
      <c r="H1665" s="62" t="s">
        <v>1597</v>
      </c>
    </row>
    <row r="1666" spans="1:8" x14ac:dyDescent="0.2">
      <c r="A1666" s="72" t="s">
        <v>1657</v>
      </c>
      <c r="B1666" s="74">
        <v>38744</v>
      </c>
      <c r="C1666" s="71">
        <v>853</v>
      </c>
      <c r="D1666" s="64" t="s">
        <v>2500</v>
      </c>
      <c r="E1666" s="72">
        <v>64847</v>
      </c>
      <c r="F1666" s="62" t="s">
        <v>1594</v>
      </c>
      <c r="G1666" s="62" t="s">
        <v>1587</v>
      </c>
      <c r="H1666" s="62" t="s">
        <v>1574</v>
      </c>
    </row>
    <row r="1667" spans="1:8" x14ac:dyDescent="0.2">
      <c r="A1667" s="72" t="s">
        <v>1659</v>
      </c>
      <c r="B1667" s="74">
        <v>38744</v>
      </c>
      <c r="C1667" s="71">
        <v>173</v>
      </c>
      <c r="D1667" s="64" t="s">
        <v>381</v>
      </c>
      <c r="E1667" s="72">
        <v>91493</v>
      </c>
      <c r="F1667" s="62" t="s">
        <v>1594</v>
      </c>
      <c r="G1667" s="62" t="s">
        <v>1587</v>
      </c>
      <c r="H1667" s="62" t="s">
        <v>1548</v>
      </c>
    </row>
    <row r="1668" spans="1:8" x14ac:dyDescent="0.2">
      <c r="A1668" s="72" t="s">
        <v>1660</v>
      </c>
      <c r="B1668" s="74">
        <v>38744</v>
      </c>
      <c r="C1668" s="71">
        <v>474</v>
      </c>
      <c r="D1668" s="64" t="s">
        <v>381</v>
      </c>
      <c r="E1668" s="72">
        <v>5870</v>
      </c>
      <c r="F1668" s="62" t="s">
        <v>1594</v>
      </c>
      <c r="G1668" s="62" t="s">
        <v>1587</v>
      </c>
      <c r="H1668" s="62" t="s">
        <v>1597</v>
      </c>
    </row>
    <row r="1669" spans="1:8" x14ac:dyDescent="0.2">
      <c r="A1669" s="72" t="s">
        <v>1662</v>
      </c>
      <c r="B1669" s="74">
        <v>38744</v>
      </c>
      <c r="C1669" s="71">
        <v>365</v>
      </c>
      <c r="D1669" s="64" t="s">
        <v>381</v>
      </c>
      <c r="E1669" s="72">
        <v>1166.94</v>
      </c>
      <c r="F1669" s="62" t="s">
        <v>1594</v>
      </c>
      <c r="G1669" s="62" t="s">
        <v>1587</v>
      </c>
      <c r="H1669" s="62" t="s">
        <v>1597</v>
      </c>
    </row>
    <row r="1670" spans="1:8" x14ac:dyDescent="0.2">
      <c r="A1670" s="72" t="s">
        <v>1667</v>
      </c>
      <c r="B1670" s="74">
        <v>38744</v>
      </c>
      <c r="C1670" s="71">
        <v>333</v>
      </c>
      <c r="D1670" s="64" t="s">
        <v>381</v>
      </c>
      <c r="E1670" s="72">
        <v>37.869999999999997</v>
      </c>
      <c r="F1670" s="62" t="s">
        <v>1594</v>
      </c>
      <c r="G1670" s="62" t="s">
        <v>1587</v>
      </c>
      <c r="H1670" s="62" t="s">
        <v>1557</v>
      </c>
    </row>
    <row r="1671" spans="1:8" x14ac:dyDescent="0.2">
      <c r="A1671" s="72" t="s">
        <v>1664</v>
      </c>
      <c r="B1671" s="74">
        <v>38744</v>
      </c>
      <c r="C1671" s="71">
        <v>207</v>
      </c>
      <c r="D1671" s="64" t="s">
        <v>381</v>
      </c>
      <c r="E1671" s="72">
        <v>2</v>
      </c>
      <c r="F1671" s="62" t="s">
        <v>1594</v>
      </c>
      <c r="G1671" s="62" t="s">
        <v>1587</v>
      </c>
      <c r="H1671" s="62" t="s">
        <v>1597</v>
      </c>
    </row>
    <row r="1672" spans="1:8" x14ac:dyDescent="0.2">
      <c r="A1672" s="72" t="s">
        <v>1666</v>
      </c>
      <c r="B1672" s="74">
        <v>38747</v>
      </c>
      <c r="C1672" s="71">
        <v>42</v>
      </c>
      <c r="D1672" s="64" t="s">
        <v>381</v>
      </c>
      <c r="E1672" s="72">
        <v>286.60000000000002</v>
      </c>
      <c r="F1672" s="62" t="s">
        <v>1594</v>
      </c>
      <c r="G1672" s="62" t="s">
        <v>1587</v>
      </c>
      <c r="H1672" s="62" t="s">
        <v>1528</v>
      </c>
    </row>
    <row r="1673" spans="1:8" x14ac:dyDescent="0.2">
      <c r="A1673" s="72" t="s">
        <v>1669</v>
      </c>
      <c r="B1673" s="74">
        <v>38747</v>
      </c>
      <c r="C1673" s="71">
        <v>42</v>
      </c>
      <c r="D1673" s="64" t="s">
        <v>381</v>
      </c>
      <c r="E1673" s="72">
        <v>635.33000000000004</v>
      </c>
      <c r="F1673" s="62" t="s">
        <v>1594</v>
      </c>
      <c r="G1673" s="62" t="s">
        <v>1587</v>
      </c>
      <c r="H1673" s="62" t="s">
        <v>1528</v>
      </c>
    </row>
    <row r="1674" spans="1:8" x14ac:dyDescent="0.2">
      <c r="A1674" s="72" t="s">
        <v>1671</v>
      </c>
      <c r="B1674" s="74">
        <v>38747</v>
      </c>
      <c r="C1674" s="71">
        <v>42</v>
      </c>
      <c r="D1674" s="64" t="s">
        <v>381</v>
      </c>
      <c r="E1674" s="72">
        <v>6431.45</v>
      </c>
      <c r="F1674" s="62" t="s">
        <v>1594</v>
      </c>
      <c r="G1674" s="62" t="s">
        <v>1587</v>
      </c>
      <c r="H1674" s="62" t="s">
        <v>1528</v>
      </c>
    </row>
    <row r="1675" spans="1:8" x14ac:dyDescent="0.2">
      <c r="A1675" s="72" t="s">
        <v>1673</v>
      </c>
      <c r="B1675" s="74">
        <v>38748</v>
      </c>
      <c r="C1675" s="71">
        <v>720</v>
      </c>
      <c r="D1675" s="64" t="s">
        <v>381</v>
      </c>
      <c r="E1675" s="72">
        <v>182.94</v>
      </c>
      <c r="F1675" s="62" t="s">
        <v>1594</v>
      </c>
      <c r="G1675" s="62" t="s">
        <v>1587</v>
      </c>
      <c r="H1675" s="62" t="s">
        <v>1597</v>
      </c>
    </row>
    <row r="1676" spans="1:8" x14ac:dyDescent="0.2">
      <c r="A1676" s="72" t="s">
        <v>1674</v>
      </c>
      <c r="B1676" s="74">
        <v>38748</v>
      </c>
      <c r="C1676" s="71">
        <v>351</v>
      </c>
      <c r="D1676" s="64" t="s">
        <v>381</v>
      </c>
      <c r="E1676" s="72">
        <v>515.36</v>
      </c>
      <c r="F1676" s="62" t="s">
        <v>1594</v>
      </c>
      <c r="G1676" s="62" t="s">
        <v>1587</v>
      </c>
      <c r="H1676" s="62" t="s">
        <v>1597</v>
      </c>
    </row>
    <row r="1677" spans="1:8" x14ac:dyDescent="0.2">
      <c r="A1677" s="72" t="s">
        <v>1676</v>
      </c>
      <c r="B1677" s="74">
        <v>38748</v>
      </c>
      <c r="C1677" s="71">
        <v>700</v>
      </c>
      <c r="D1677" s="64" t="s">
        <v>381</v>
      </c>
      <c r="E1677" s="72">
        <v>675.5</v>
      </c>
      <c r="F1677" s="62" t="s">
        <v>2280</v>
      </c>
      <c r="G1677" s="62" t="s">
        <v>1587</v>
      </c>
      <c r="H1677" s="62" t="s">
        <v>1551</v>
      </c>
    </row>
    <row r="1678" spans="1:8" x14ac:dyDescent="0.2">
      <c r="A1678" s="72" t="s">
        <v>1677</v>
      </c>
      <c r="B1678" s="74">
        <v>38748</v>
      </c>
      <c r="C1678" s="71">
        <v>735</v>
      </c>
      <c r="D1678" s="64" t="s">
        <v>381</v>
      </c>
      <c r="E1678" s="72">
        <v>345</v>
      </c>
      <c r="F1678" s="62" t="s">
        <v>1599</v>
      </c>
      <c r="G1678" s="62" t="s">
        <v>1587</v>
      </c>
      <c r="H1678" s="62" t="s">
        <v>1570</v>
      </c>
    </row>
    <row r="1679" spans="1:8" x14ac:dyDescent="0.2">
      <c r="A1679" s="72" t="s">
        <v>1678</v>
      </c>
      <c r="B1679" s="74">
        <v>38748</v>
      </c>
      <c r="C1679" s="71">
        <v>432</v>
      </c>
      <c r="D1679" s="64" t="s">
        <v>381</v>
      </c>
      <c r="E1679" s="72">
        <v>430.84</v>
      </c>
      <c r="F1679" s="62" t="s">
        <v>1591</v>
      </c>
      <c r="G1679" s="62" t="s">
        <v>1588</v>
      </c>
      <c r="H1679" s="62" t="s">
        <v>2127</v>
      </c>
    </row>
    <row r="1680" spans="1:8" x14ac:dyDescent="0.2">
      <c r="A1680" s="72" t="s">
        <v>1680</v>
      </c>
      <c r="B1680" s="74">
        <v>38749</v>
      </c>
      <c r="C1680" s="71">
        <v>571</v>
      </c>
      <c r="D1680" s="64" t="s">
        <v>381</v>
      </c>
      <c r="E1680" s="72">
        <v>26300</v>
      </c>
      <c r="F1680" s="62" t="s">
        <v>1610</v>
      </c>
      <c r="G1680" s="62" t="s">
        <v>1587</v>
      </c>
      <c r="H1680" s="62" t="s">
        <v>1571</v>
      </c>
    </row>
    <row r="1681" spans="1:8" x14ac:dyDescent="0.2">
      <c r="A1681" s="72" t="s">
        <v>1682</v>
      </c>
      <c r="B1681" s="74">
        <v>38749</v>
      </c>
      <c r="C1681" s="71">
        <v>432</v>
      </c>
      <c r="D1681" s="64" t="s">
        <v>381</v>
      </c>
      <c r="E1681" s="72">
        <v>25.65</v>
      </c>
      <c r="F1681" s="62" t="s">
        <v>1591</v>
      </c>
      <c r="G1681" s="62" t="s">
        <v>1588</v>
      </c>
      <c r="H1681" s="62" t="s">
        <v>2127</v>
      </c>
    </row>
    <row r="1682" spans="1:8" x14ac:dyDescent="0.2">
      <c r="A1682" s="72" t="s">
        <v>1683</v>
      </c>
      <c r="B1682" s="74">
        <v>38749</v>
      </c>
      <c r="C1682" s="71">
        <v>432</v>
      </c>
      <c r="D1682" s="64" t="s">
        <v>381</v>
      </c>
      <c r="E1682" s="72">
        <v>1390.59</v>
      </c>
      <c r="F1682" s="62" t="s">
        <v>1591</v>
      </c>
      <c r="G1682" s="62" t="s">
        <v>1588</v>
      </c>
      <c r="H1682" s="62" t="s">
        <v>2127</v>
      </c>
    </row>
    <row r="1683" spans="1:8" x14ac:dyDescent="0.2">
      <c r="A1683" s="72" t="s">
        <v>1684</v>
      </c>
      <c r="B1683" s="74">
        <v>38751</v>
      </c>
      <c r="C1683" s="71">
        <v>82</v>
      </c>
      <c r="D1683" s="64" t="s">
        <v>381</v>
      </c>
      <c r="E1683" s="72">
        <v>9261</v>
      </c>
      <c r="F1683" s="62" t="s">
        <v>1594</v>
      </c>
      <c r="G1683" s="62" t="s">
        <v>1587</v>
      </c>
      <c r="H1683" s="62" t="s">
        <v>1528</v>
      </c>
    </row>
    <row r="1684" spans="1:8" x14ac:dyDescent="0.2">
      <c r="A1684" s="72" t="s">
        <v>1685</v>
      </c>
      <c r="B1684" s="74">
        <v>38751</v>
      </c>
      <c r="C1684" s="71">
        <v>861</v>
      </c>
      <c r="D1684" s="64" t="s">
        <v>381</v>
      </c>
      <c r="E1684" s="72">
        <v>552.22</v>
      </c>
      <c r="F1684" s="62" t="s">
        <v>1594</v>
      </c>
      <c r="G1684" s="62" t="s">
        <v>1587</v>
      </c>
      <c r="H1684" s="62" t="s">
        <v>1597</v>
      </c>
    </row>
    <row r="1685" spans="1:8" x14ac:dyDescent="0.2">
      <c r="A1685" s="72" t="s">
        <v>1688</v>
      </c>
      <c r="B1685" s="74">
        <v>38751</v>
      </c>
      <c r="C1685" s="71">
        <v>43</v>
      </c>
      <c r="D1685" s="64" t="s">
        <v>381</v>
      </c>
      <c r="E1685" s="72">
        <v>223</v>
      </c>
      <c r="F1685" s="62" t="s">
        <v>1594</v>
      </c>
      <c r="G1685" s="62" t="s">
        <v>1587</v>
      </c>
      <c r="H1685" s="62" t="s">
        <v>1597</v>
      </c>
    </row>
    <row r="1686" spans="1:8" x14ac:dyDescent="0.2">
      <c r="A1686" s="72" t="s">
        <v>1689</v>
      </c>
      <c r="B1686" s="74">
        <v>38751</v>
      </c>
      <c r="C1686" s="71">
        <v>667</v>
      </c>
      <c r="D1686" s="64" t="s">
        <v>381</v>
      </c>
      <c r="E1686" s="72">
        <v>45000</v>
      </c>
      <c r="F1686" s="62" t="s">
        <v>1594</v>
      </c>
      <c r="G1686" s="62" t="s">
        <v>1587</v>
      </c>
      <c r="H1686" s="62" t="s">
        <v>1528</v>
      </c>
    </row>
    <row r="1687" spans="1:8" x14ac:dyDescent="0.2">
      <c r="A1687" s="72" t="s">
        <v>1690</v>
      </c>
      <c r="B1687" s="74">
        <v>38751</v>
      </c>
      <c r="C1687" s="71">
        <v>664</v>
      </c>
      <c r="D1687" s="64" t="s">
        <v>381</v>
      </c>
      <c r="E1687" s="72">
        <v>184.5</v>
      </c>
      <c r="F1687" s="62" t="s">
        <v>1594</v>
      </c>
      <c r="G1687" s="62" t="s">
        <v>1587</v>
      </c>
      <c r="H1687" s="62" t="s">
        <v>1541</v>
      </c>
    </row>
    <row r="1688" spans="1:8" x14ac:dyDescent="0.2">
      <c r="A1688" s="72" t="s">
        <v>1691</v>
      </c>
      <c r="B1688" s="74">
        <v>38756</v>
      </c>
      <c r="C1688" s="71">
        <v>862</v>
      </c>
      <c r="D1688" s="64" t="s">
        <v>381</v>
      </c>
      <c r="E1688" s="72">
        <v>10877.4</v>
      </c>
      <c r="F1688" s="62" t="s">
        <v>1610</v>
      </c>
      <c r="G1688" s="62" t="s">
        <v>1588</v>
      </c>
      <c r="H1688" s="62" t="s">
        <v>1607</v>
      </c>
    </row>
    <row r="1689" spans="1:8" x14ac:dyDescent="0.2">
      <c r="A1689" s="72" t="s">
        <v>1692</v>
      </c>
      <c r="B1689" s="74">
        <v>38756</v>
      </c>
      <c r="C1689" s="71">
        <v>56</v>
      </c>
      <c r="D1689" s="64" t="s">
        <v>381</v>
      </c>
      <c r="E1689" s="72">
        <v>705</v>
      </c>
      <c r="F1689" s="62" t="s">
        <v>1594</v>
      </c>
      <c r="G1689" s="62" t="s">
        <v>1587</v>
      </c>
      <c r="H1689" s="62" t="s">
        <v>1541</v>
      </c>
    </row>
    <row r="1690" spans="1:8" x14ac:dyDescent="0.2">
      <c r="A1690" s="72" t="s">
        <v>1686</v>
      </c>
      <c r="B1690" s="74">
        <v>38757</v>
      </c>
      <c r="C1690" s="71">
        <v>863</v>
      </c>
      <c r="D1690" s="64" t="s">
        <v>381</v>
      </c>
      <c r="E1690" s="72">
        <v>357.59</v>
      </c>
      <c r="F1690" s="62" t="s">
        <v>1594</v>
      </c>
      <c r="G1690" s="62" t="s">
        <v>1587</v>
      </c>
      <c r="H1690" s="62" t="s">
        <v>1597</v>
      </c>
    </row>
    <row r="1691" spans="1:8" x14ac:dyDescent="0.2">
      <c r="A1691" s="72" t="s">
        <v>1687</v>
      </c>
      <c r="B1691" s="74">
        <v>38757</v>
      </c>
      <c r="C1691" s="71">
        <v>864</v>
      </c>
      <c r="D1691" s="64" t="s">
        <v>381</v>
      </c>
      <c r="E1691" s="72">
        <v>68.44</v>
      </c>
      <c r="F1691" s="62" t="s">
        <v>1594</v>
      </c>
      <c r="G1691" s="62" t="s">
        <v>1587</v>
      </c>
      <c r="H1691" s="62" t="s">
        <v>1597</v>
      </c>
    </row>
    <row r="1692" spans="1:8" x14ac:dyDescent="0.2">
      <c r="A1692" s="72" t="s">
        <v>1693</v>
      </c>
      <c r="B1692" s="74">
        <v>38757</v>
      </c>
      <c r="C1692" s="71">
        <v>64</v>
      </c>
      <c r="D1692" s="64" t="s">
        <v>381</v>
      </c>
      <c r="E1692" s="72">
        <v>550</v>
      </c>
      <c r="F1692" s="62" t="s">
        <v>1594</v>
      </c>
      <c r="G1692" s="62" t="s">
        <v>1587</v>
      </c>
      <c r="H1692" s="62" t="s">
        <v>1597</v>
      </c>
    </row>
    <row r="1693" spans="1:8" x14ac:dyDescent="0.2">
      <c r="A1693" s="72" t="s">
        <v>1694</v>
      </c>
      <c r="B1693" s="74">
        <v>38757</v>
      </c>
      <c r="C1693" s="71">
        <v>731</v>
      </c>
      <c r="D1693" s="64" t="s">
        <v>381</v>
      </c>
      <c r="E1693" s="72">
        <v>1819</v>
      </c>
      <c r="F1693" s="62" t="s">
        <v>1594</v>
      </c>
      <c r="G1693" s="62" t="s">
        <v>1587</v>
      </c>
      <c r="H1693" s="62" t="s">
        <v>1528</v>
      </c>
    </row>
    <row r="1694" spans="1:8" x14ac:dyDescent="0.2">
      <c r="A1694" s="72" t="s">
        <v>1695</v>
      </c>
      <c r="B1694" s="74">
        <v>38757</v>
      </c>
      <c r="C1694" s="71">
        <v>726</v>
      </c>
      <c r="D1694" s="64" t="s">
        <v>381</v>
      </c>
      <c r="E1694" s="72">
        <v>260</v>
      </c>
      <c r="F1694" s="62" t="s">
        <v>1594</v>
      </c>
      <c r="G1694" s="62" t="s">
        <v>1587</v>
      </c>
      <c r="H1694" s="62" t="s">
        <v>1557</v>
      </c>
    </row>
    <row r="1695" spans="1:8" x14ac:dyDescent="0.2">
      <c r="A1695" s="72" t="s">
        <v>1696</v>
      </c>
      <c r="B1695" s="74">
        <v>38757</v>
      </c>
      <c r="C1695" s="71">
        <v>80</v>
      </c>
      <c r="D1695" s="64" t="s">
        <v>381</v>
      </c>
      <c r="E1695" s="72">
        <v>476.2</v>
      </c>
      <c r="F1695" s="62" t="s">
        <v>1601</v>
      </c>
      <c r="G1695" s="62" t="s">
        <v>1587</v>
      </c>
      <c r="H1695" s="62" t="s">
        <v>1548</v>
      </c>
    </row>
    <row r="1696" spans="1:8" x14ac:dyDescent="0.2">
      <c r="A1696" s="72" t="s">
        <v>1697</v>
      </c>
      <c r="B1696" s="74">
        <v>38757</v>
      </c>
      <c r="C1696" s="71">
        <v>80</v>
      </c>
      <c r="D1696" s="64" t="s">
        <v>381</v>
      </c>
      <c r="E1696" s="72">
        <v>810.7</v>
      </c>
      <c r="F1696" s="62" t="s">
        <v>1601</v>
      </c>
      <c r="G1696" s="62" t="s">
        <v>1587</v>
      </c>
      <c r="H1696" s="62" t="s">
        <v>1548</v>
      </c>
    </row>
    <row r="1697" spans="1:8" x14ac:dyDescent="0.2">
      <c r="A1697" s="72" t="s">
        <v>1698</v>
      </c>
      <c r="B1697" s="74">
        <v>38757</v>
      </c>
      <c r="C1697" s="71">
        <v>80</v>
      </c>
      <c r="D1697" s="64" t="s">
        <v>381</v>
      </c>
      <c r="E1697" s="72">
        <v>2445</v>
      </c>
      <c r="F1697" s="62" t="s">
        <v>1601</v>
      </c>
      <c r="G1697" s="62" t="s">
        <v>1587</v>
      </c>
      <c r="H1697" s="62" t="s">
        <v>1548</v>
      </c>
    </row>
    <row r="1698" spans="1:8" x14ac:dyDescent="0.2">
      <c r="A1698" s="72" t="s">
        <v>1699</v>
      </c>
      <c r="B1698" s="74">
        <v>38757</v>
      </c>
      <c r="C1698" s="71">
        <v>80</v>
      </c>
      <c r="D1698" s="64" t="s">
        <v>381</v>
      </c>
      <c r="E1698" s="72">
        <v>19363.5</v>
      </c>
      <c r="F1698" s="62" t="s">
        <v>1601</v>
      </c>
      <c r="G1698" s="62" t="s">
        <v>1587</v>
      </c>
      <c r="H1698" s="62" t="s">
        <v>1548</v>
      </c>
    </row>
    <row r="1699" spans="1:8" x14ac:dyDescent="0.2">
      <c r="A1699" s="72" t="s">
        <v>1700</v>
      </c>
      <c r="B1699" s="74">
        <v>38757</v>
      </c>
      <c r="C1699" s="71">
        <v>80</v>
      </c>
      <c r="D1699" s="64" t="s">
        <v>381</v>
      </c>
      <c r="E1699" s="72">
        <v>7511.4</v>
      </c>
      <c r="F1699" s="62" t="s">
        <v>1601</v>
      </c>
      <c r="G1699" s="62" t="s">
        <v>1587</v>
      </c>
      <c r="H1699" s="62" t="s">
        <v>1548</v>
      </c>
    </row>
    <row r="1700" spans="1:8" x14ac:dyDescent="0.2">
      <c r="A1700" s="72" t="s">
        <v>1701</v>
      </c>
      <c r="B1700" s="74">
        <v>38757</v>
      </c>
      <c r="C1700" s="71">
        <v>80</v>
      </c>
      <c r="D1700" s="64" t="s">
        <v>381</v>
      </c>
      <c r="E1700" s="72">
        <v>-5098.3</v>
      </c>
      <c r="F1700" s="62" t="s">
        <v>1601</v>
      </c>
      <c r="G1700" s="62" t="s">
        <v>1587</v>
      </c>
      <c r="H1700" s="62" t="s">
        <v>1548</v>
      </c>
    </row>
    <row r="1701" spans="1:8" x14ac:dyDescent="0.2">
      <c r="A1701" s="72" t="s">
        <v>1702</v>
      </c>
      <c r="B1701" s="74">
        <v>38758</v>
      </c>
      <c r="C1701" s="71">
        <v>865</v>
      </c>
      <c r="D1701" s="64" t="s">
        <v>381</v>
      </c>
      <c r="E1701" s="72">
        <v>53.34</v>
      </c>
      <c r="F1701" s="62" t="s">
        <v>1963</v>
      </c>
      <c r="G1701" s="62" t="s">
        <v>1587</v>
      </c>
      <c r="H1701" s="62" t="s">
        <v>1528</v>
      </c>
    </row>
    <row r="1702" spans="1:8" x14ac:dyDescent="0.2">
      <c r="A1702" s="72" t="s">
        <v>1704</v>
      </c>
      <c r="B1702" s="74">
        <v>38761</v>
      </c>
      <c r="C1702" s="71">
        <v>289</v>
      </c>
      <c r="D1702" s="64" t="s">
        <v>381</v>
      </c>
      <c r="E1702" s="72">
        <v>288.5</v>
      </c>
      <c r="F1702" s="62" t="s">
        <v>1599</v>
      </c>
      <c r="G1702" s="62" t="s">
        <v>1587</v>
      </c>
      <c r="H1702" s="62" t="s">
        <v>1528</v>
      </c>
    </row>
    <row r="1703" spans="1:8" x14ac:dyDescent="0.2">
      <c r="A1703" s="72" t="s">
        <v>1705</v>
      </c>
      <c r="B1703" s="74">
        <v>38761</v>
      </c>
      <c r="C1703" s="71">
        <v>289</v>
      </c>
      <c r="D1703" s="64" t="s">
        <v>381</v>
      </c>
      <c r="E1703" s="72">
        <v>275</v>
      </c>
      <c r="F1703" s="62" t="s">
        <v>1599</v>
      </c>
      <c r="G1703" s="62" t="s">
        <v>1587</v>
      </c>
      <c r="H1703" s="62" t="s">
        <v>1528</v>
      </c>
    </row>
    <row r="1704" spans="1:8" x14ac:dyDescent="0.2">
      <c r="A1704" s="72" t="s">
        <v>1703</v>
      </c>
      <c r="B1704" s="74">
        <v>38761</v>
      </c>
      <c r="C1704" s="71">
        <v>663</v>
      </c>
      <c r="D1704" s="64" t="s">
        <v>381</v>
      </c>
      <c r="E1704" s="72">
        <v>8333</v>
      </c>
      <c r="F1704" s="62" t="s">
        <v>1610</v>
      </c>
      <c r="G1704" s="62" t="s">
        <v>1587</v>
      </c>
      <c r="H1704" s="62" t="s">
        <v>1538</v>
      </c>
    </row>
    <row r="1705" spans="1:8" x14ac:dyDescent="0.2">
      <c r="A1705" s="72" t="s">
        <v>1707</v>
      </c>
      <c r="B1705" s="74">
        <v>38761</v>
      </c>
      <c r="C1705" s="71">
        <v>176</v>
      </c>
      <c r="D1705" s="64" t="s">
        <v>381</v>
      </c>
      <c r="E1705" s="72">
        <v>21515</v>
      </c>
      <c r="F1705" s="62" t="s">
        <v>1599</v>
      </c>
      <c r="G1705" s="62" t="s">
        <v>1587</v>
      </c>
      <c r="H1705" s="62" t="s">
        <v>1528</v>
      </c>
    </row>
    <row r="1706" spans="1:8" x14ac:dyDescent="0.2">
      <c r="A1706" s="72" t="s">
        <v>1708</v>
      </c>
      <c r="B1706" s="74">
        <v>38763</v>
      </c>
      <c r="C1706" s="71">
        <v>533</v>
      </c>
      <c r="D1706" s="64" t="s">
        <v>381</v>
      </c>
      <c r="E1706" s="27">
        <v>642.5</v>
      </c>
      <c r="F1706" s="62" t="s">
        <v>1594</v>
      </c>
      <c r="G1706" s="62" t="s">
        <v>1587</v>
      </c>
      <c r="H1706" s="62" t="s">
        <v>1597</v>
      </c>
    </row>
    <row r="1707" spans="1:8" x14ac:dyDescent="0.2">
      <c r="A1707" s="72" t="s">
        <v>1709</v>
      </c>
      <c r="B1707" s="74">
        <v>38763</v>
      </c>
      <c r="C1707" s="71">
        <v>868</v>
      </c>
      <c r="D1707" s="64" t="s">
        <v>381</v>
      </c>
      <c r="E1707" s="27">
        <v>28531</v>
      </c>
      <c r="F1707" s="62" t="s">
        <v>1594</v>
      </c>
      <c r="G1707" s="62" t="s">
        <v>1587</v>
      </c>
      <c r="H1707" s="62" t="s">
        <v>1528</v>
      </c>
    </row>
    <row r="1708" spans="1:8" x14ac:dyDescent="0.2">
      <c r="A1708" s="72" t="s">
        <v>1710</v>
      </c>
      <c r="B1708" s="74">
        <v>38763</v>
      </c>
      <c r="C1708" s="71">
        <v>399</v>
      </c>
      <c r="D1708" s="64" t="s">
        <v>381</v>
      </c>
      <c r="E1708" s="27">
        <v>357.93</v>
      </c>
      <c r="F1708" s="62" t="s">
        <v>1594</v>
      </c>
      <c r="G1708" s="62" t="s">
        <v>1587</v>
      </c>
      <c r="H1708" s="62" t="s">
        <v>1597</v>
      </c>
    </row>
    <row r="1709" spans="1:8" x14ac:dyDescent="0.2">
      <c r="A1709" s="72" t="s">
        <v>1711</v>
      </c>
      <c r="B1709" s="74">
        <v>38763</v>
      </c>
      <c r="C1709" s="71">
        <v>25</v>
      </c>
      <c r="D1709" s="64" t="s">
        <v>1297</v>
      </c>
      <c r="E1709" s="72">
        <v>218.19</v>
      </c>
      <c r="F1709" s="62" t="s">
        <v>1594</v>
      </c>
      <c r="G1709" s="62" t="s">
        <v>1587</v>
      </c>
      <c r="H1709" s="62" t="s">
        <v>1597</v>
      </c>
    </row>
    <row r="1710" spans="1:8" x14ac:dyDescent="0.2">
      <c r="A1710" s="72" t="s">
        <v>1712</v>
      </c>
      <c r="B1710" s="74">
        <v>38763</v>
      </c>
      <c r="C1710" s="71">
        <v>838</v>
      </c>
      <c r="D1710" s="64" t="s">
        <v>1297</v>
      </c>
      <c r="E1710" s="72">
        <v>218.19</v>
      </c>
      <c r="F1710" s="62" t="s">
        <v>1594</v>
      </c>
      <c r="G1710" s="62" t="s">
        <v>1587</v>
      </c>
      <c r="H1710" s="62" t="s">
        <v>1597</v>
      </c>
    </row>
    <row r="1711" spans="1:8" x14ac:dyDescent="0.2">
      <c r="A1711" s="72" t="s">
        <v>1713</v>
      </c>
      <c r="B1711" s="74">
        <v>38763</v>
      </c>
      <c r="C1711" s="71">
        <v>404</v>
      </c>
      <c r="D1711" s="64" t="s">
        <v>1297</v>
      </c>
      <c r="E1711" s="72">
        <v>136.77000000000001</v>
      </c>
      <c r="F1711" s="62" t="s">
        <v>1594</v>
      </c>
      <c r="G1711" s="62" t="s">
        <v>1587</v>
      </c>
      <c r="H1711" s="62" t="s">
        <v>1597</v>
      </c>
    </row>
    <row r="1712" spans="1:8" x14ac:dyDescent="0.2">
      <c r="A1712" s="72" t="s">
        <v>1715</v>
      </c>
      <c r="B1712" s="74">
        <v>38763</v>
      </c>
      <c r="C1712" s="71">
        <v>603</v>
      </c>
      <c r="D1712" s="64" t="s">
        <v>1297</v>
      </c>
      <c r="E1712" s="72">
        <v>242.56</v>
      </c>
      <c r="F1712" s="62" t="s">
        <v>1594</v>
      </c>
      <c r="G1712" s="62" t="s">
        <v>1587</v>
      </c>
      <c r="H1712" s="62" t="s">
        <v>1538</v>
      </c>
    </row>
    <row r="1713" spans="1:8" x14ac:dyDescent="0.2">
      <c r="A1713" s="72" t="s">
        <v>1717</v>
      </c>
      <c r="B1713" s="74">
        <v>38763</v>
      </c>
      <c r="C1713" s="71">
        <v>869</v>
      </c>
      <c r="D1713" s="64" t="s">
        <v>1297</v>
      </c>
      <c r="E1713" s="72">
        <v>224.08</v>
      </c>
      <c r="F1713" s="62" t="s">
        <v>1594</v>
      </c>
      <c r="G1713" s="62" t="s">
        <v>1587</v>
      </c>
      <c r="H1713" s="62" t="s">
        <v>1597</v>
      </c>
    </row>
    <row r="1714" spans="1:8" x14ac:dyDescent="0.2">
      <c r="A1714" s="72" t="s">
        <v>1719</v>
      </c>
      <c r="B1714" s="74">
        <v>38763</v>
      </c>
      <c r="C1714" s="71">
        <v>866</v>
      </c>
      <c r="D1714" s="64" t="s">
        <v>1297</v>
      </c>
      <c r="E1714" s="72">
        <v>512.04999999999995</v>
      </c>
      <c r="F1714" s="62" t="s">
        <v>1610</v>
      </c>
      <c r="G1714" s="62" t="s">
        <v>1587</v>
      </c>
      <c r="H1714" s="62" t="s">
        <v>1538</v>
      </c>
    </row>
    <row r="1715" spans="1:8" x14ac:dyDescent="0.2">
      <c r="A1715" s="72" t="s">
        <v>1720</v>
      </c>
      <c r="B1715" s="74">
        <v>38764</v>
      </c>
      <c r="C1715" s="71">
        <v>867</v>
      </c>
      <c r="D1715" s="64" t="s">
        <v>1297</v>
      </c>
      <c r="E1715" s="72">
        <v>524.22</v>
      </c>
      <c r="F1715" s="62" t="s">
        <v>1610</v>
      </c>
      <c r="G1715" s="62" t="s">
        <v>1587</v>
      </c>
      <c r="H1715" s="62" t="s">
        <v>1544</v>
      </c>
    </row>
    <row r="1716" spans="1:8" x14ac:dyDescent="0.2">
      <c r="A1716" s="72" t="s">
        <v>1722</v>
      </c>
      <c r="B1716" s="74">
        <v>38764</v>
      </c>
      <c r="C1716" s="71">
        <v>289</v>
      </c>
      <c r="D1716" s="64" t="s">
        <v>1297</v>
      </c>
      <c r="E1716" s="72">
        <v>762.09</v>
      </c>
      <c r="F1716" s="62" t="s">
        <v>1599</v>
      </c>
      <c r="G1716" s="62" t="s">
        <v>1587</v>
      </c>
      <c r="H1716" s="62" t="s">
        <v>1528</v>
      </c>
    </row>
    <row r="1717" spans="1:8" x14ac:dyDescent="0.2">
      <c r="A1717" s="72" t="s">
        <v>1723</v>
      </c>
      <c r="B1717" s="74">
        <v>38764</v>
      </c>
      <c r="C1717" s="71">
        <v>80</v>
      </c>
      <c r="D1717" s="64" t="s">
        <v>1297</v>
      </c>
      <c r="E1717" s="69">
        <v>614.46</v>
      </c>
      <c r="F1717" s="62" t="s">
        <v>1601</v>
      </c>
      <c r="G1717" s="62" t="s">
        <v>1587</v>
      </c>
      <c r="H1717" s="62" t="s">
        <v>1548</v>
      </c>
    </row>
    <row r="1718" spans="1:8" x14ac:dyDescent="0.2">
      <c r="A1718" s="72" t="s">
        <v>1724</v>
      </c>
      <c r="B1718" s="74">
        <v>38764</v>
      </c>
      <c r="C1718" s="71">
        <v>80</v>
      </c>
      <c r="D1718" s="64" t="s">
        <v>1389</v>
      </c>
      <c r="E1718" s="72">
        <v>322.8</v>
      </c>
      <c r="F1718" s="62" t="s">
        <v>1601</v>
      </c>
      <c r="G1718" s="62" t="s">
        <v>1587</v>
      </c>
      <c r="H1718" s="62" t="s">
        <v>1548</v>
      </c>
    </row>
    <row r="1719" spans="1:8" x14ac:dyDescent="0.2">
      <c r="A1719" s="72" t="s">
        <v>1725</v>
      </c>
      <c r="B1719" s="74">
        <v>38764</v>
      </c>
      <c r="C1719" s="71">
        <v>80</v>
      </c>
      <c r="D1719" s="64" t="s">
        <v>1389</v>
      </c>
      <c r="E1719" s="72">
        <v>312.52999999999997</v>
      </c>
      <c r="F1719" s="62" t="s">
        <v>1601</v>
      </c>
      <c r="G1719" s="62" t="s">
        <v>1587</v>
      </c>
      <c r="H1719" s="62" t="s">
        <v>1548</v>
      </c>
    </row>
    <row r="1720" spans="1:8" x14ac:dyDescent="0.2">
      <c r="A1720" s="72" t="s">
        <v>1727</v>
      </c>
      <c r="B1720" s="74">
        <v>38764</v>
      </c>
      <c r="C1720" s="71">
        <v>871</v>
      </c>
      <c r="D1720" s="64" t="s">
        <v>1389</v>
      </c>
      <c r="E1720" s="72">
        <v>301.48</v>
      </c>
      <c r="F1720" s="62" t="s">
        <v>1594</v>
      </c>
      <c r="G1720" s="62" t="s">
        <v>1587</v>
      </c>
      <c r="H1720" s="62" t="s">
        <v>1546</v>
      </c>
    </row>
    <row r="1721" spans="1:8" x14ac:dyDescent="0.2">
      <c r="A1721" s="72" t="s">
        <v>1728</v>
      </c>
      <c r="B1721" s="74">
        <v>38765</v>
      </c>
      <c r="C1721" s="71">
        <v>351</v>
      </c>
      <c r="D1721" s="64" t="s">
        <v>1389</v>
      </c>
      <c r="E1721" s="72">
        <v>264.75</v>
      </c>
      <c r="F1721" s="62" t="s">
        <v>1594</v>
      </c>
      <c r="G1721" s="62" t="s">
        <v>1587</v>
      </c>
      <c r="H1721" s="62" t="s">
        <v>1597</v>
      </c>
    </row>
    <row r="1722" spans="1:8" x14ac:dyDescent="0.2">
      <c r="A1722" s="72" t="s">
        <v>1729</v>
      </c>
      <c r="B1722" s="74">
        <v>38765</v>
      </c>
      <c r="C1722" s="71">
        <v>870</v>
      </c>
      <c r="D1722" s="64" t="s">
        <v>1389</v>
      </c>
      <c r="E1722" s="72">
        <v>154.08000000000001</v>
      </c>
      <c r="F1722" s="62" t="s">
        <v>1610</v>
      </c>
      <c r="G1722" s="62" t="s">
        <v>1587</v>
      </c>
      <c r="H1722" s="62" t="s">
        <v>1597</v>
      </c>
    </row>
    <row r="1723" spans="1:8" x14ac:dyDescent="0.2">
      <c r="A1723" s="72" t="s">
        <v>1731</v>
      </c>
      <c r="B1723" s="74">
        <v>38765</v>
      </c>
      <c r="C1723" s="71">
        <v>429</v>
      </c>
      <c r="D1723" s="64" t="s">
        <v>1389</v>
      </c>
      <c r="E1723" s="27">
        <v>274.87</v>
      </c>
      <c r="F1723" s="62" t="s">
        <v>1591</v>
      </c>
      <c r="G1723" s="62" t="s">
        <v>1587</v>
      </c>
      <c r="H1723" s="62" t="s">
        <v>1528</v>
      </c>
    </row>
    <row r="1724" spans="1:8" x14ac:dyDescent="0.2">
      <c r="A1724" s="72" t="s">
        <v>1732</v>
      </c>
      <c r="B1724" s="74">
        <v>38765</v>
      </c>
      <c r="C1724" s="71">
        <v>700</v>
      </c>
      <c r="D1724" s="64" t="s">
        <v>1387</v>
      </c>
      <c r="E1724" s="72">
        <v>218.19</v>
      </c>
      <c r="F1724" s="62" t="s">
        <v>2280</v>
      </c>
      <c r="G1724" s="62" t="s">
        <v>1587</v>
      </c>
      <c r="H1724" s="62" t="s">
        <v>1551</v>
      </c>
    </row>
    <row r="1725" spans="1:8" x14ac:dyDescent="0.2">
      <c r="A1725" s="72" t="s">
        <v>1733</v>
      </c>
      <c r="B1725" s="74">
        <v>38765</v>
      </c>
      <c r="C1725" s="71">
        <v>700</v>
      </c>
      <c r="D1725" s="64" t="s">
        <v>1387</v>
      </c>
      <c r="E1725" s="72">
        <v>224.08</v>
      </c>
      <c r="F1725" s="62" t="s">
        <v>2280</v>
      </c>
      <c r="G1725" s="62" t="s">
        <v>1587</v>
      </c>
      <c r="H1725" s="62" t="s">
        <v>1551</v>
      </c>
    </row>
    <row r="1726" spans="1:8" x14ac:dyDescent="0.2">
      <c r="A1726" s="72" t="s">
        <v>1734</v>
      </c>
      <c r="B1726" s="74">
        <v>38765</v>
      </c>
      <c r="C1726" s="71">
        <v>700</v>
      </c>
      <c r="D1726" s="64" t="s">
        <v>1387</v>
      </c>
      <c r="E1726" s="72">
        <v>426.48</v>
      </c>
      <c r="F1726" s="62" t="s">
        <v>2280</v>
      </c>
      <c r="G1726" s="62" t="s">
        <v>1587</v>
      </c>
      <c r="H1726" s="62" t="s">
        <v>1551</v>
      </c>
    </row>
    <row r="1727" spans="1:8" x14ac:dyDescent="0.2">
      <c r="A1727" s="72" t="s">
        <v>1735</v>
      </c>
      <c r="B1727" s="74">
        <v>38769</v>
      </c>
      <c r="C1727" s="71">
        <v>162</v>
      </c>
      <c r="D1727" s="64" t="s">
        <v>1387</v>
      </c>
      <c r="E1727" s="72">
        <v>243.1</v>
      </c>
      <c r="F1727" s="62" t="s">
        <v>1594</v>
      </c>
      <c r="G1727" s="62" t="s">
        <v>1587</v>
      </c>
      <c r="H1727" s="62" t="s">
        <v>1597</v>
      </c>
    </row>
    <row r="1728" spans="1:8" x14ac:dyDescent="0.2">
      <c r="A1728" s="72" t="s">
        <v>1737</v>
      </c>
      <c r="B1728" s="74">
        <v>38769</v>
      </c>
      <c r="C1728" s="71">
        <v>873</v>
      </c>
      <c r="D1728" s="64" t="s">
        <v>1387</v>
      </c>
      <c r="E1728" s="72">
        <v>838.47</v>
      </c>
      <c r="F1728" s="62" t="s">
        <v>1591</v>
      </c>
      <c r="G1728" s="62" t="s">
        <v>1587</v>
      </c>
      <c r="H1728" s="62" t="s">
        <v>1597</v>
      </c>
    </row>
    <row r="1729" spans="1:8" x14ac:dyDescent="0.2">
      <c r="A1729" s="72" t="s">
        <v>1739</v>
      </c>
      <c r="B1729" s="74">
        <v>38770</v>
      </c>
      <c r="C1729" s="71">
        <v>84</v>
      </c>
      <c r="D1729" s="64" t="s">
        <v>1387</v>
      </c>
      <c r="E1729" s="27">
        <v>279.87</v>
      </c>
      <c r="F1729" s="62" t="s">
        <v>1591</v>
      </c>
      <c r="G1729" s="62" t="s">
        <v>1587</v>
      </c>
      <c r="H1729" s="62" t="s">
        <v>1597</v>
      </c>
    </row>
    <row r="1730" spans="1:8" x14ac:dyDescent="0.2">
      <c r="A1730" s="72" t="s">
        <v>1741</v>
      </c>
      <c r="B1730" s="74">
        <v>38770</v>
      </c>
      <c r="C1730" s="71">
        <v>157</v>
      </c>
      <c r="D1730" s="64" t="s">
        <v>2501</v>
      </c>
      <c r="E1730" s="72">
        <v>218.19</v>
      </c>
      <c r="F1730" s="62" t="s">
        <v>1594</v>
      </c>
      <c r="G1730" s="62" t="s">
        <v>1587</v>
      </c>
      <c r="H1730" s="62" t="s">
        <v>1597</v>
      </c>
    </row>
    <row r="1731" spans="1:8" x14ac:dyDescent="0.2">
      <c r="A1731" s="72" t="s">
        <v>1743</v>
      </c>
      <c r="B1731" s="74">
        <v>38770</v>
      </c>
      <c r="C1731" s="71">
        <v>176</v>
      </c>
      <c r="D1731" s="64" t="s">
        <v>2501</v>
      </c>
      <c r="E1731" s="72">
        <v>224.08</v>
      </c>
      <c r="F1731" s="62" t="s">
        <v>1594</v>
      </c>
      <c r="G1731" s="62" t="s">
        <v>1587</v>
      </c>
      <c r="H1731" s="62" t="s">
        <v>1528</v>
      </c>
    </row>
    <row r="1732" spans="1:8" x14ac:dyDescent="0.2">
      <c r="A1732" s="72" t="s">
        <v>1744</v>
      </c>
      <c r="B1732" s="74">
        <v>38770</v>
      </c>
      <c r="C1732" s="71">
        <v>289</v>
      </c>
      <c r="D1732" s="64" t="s">
        <v>2502</v>
      </c>
      <c r="E1732" s="72">
        <v>210</v>
      </c>
      <c r="F1732" s="62" t="s">
        <v>1599</v>
      </c>
      <c r="G1732" s="62" t="s">
        <v>1587</v>
      </c>
      <c r="H1732" s="62" t="s">
        <v>1528</v>
      </c>
    </row>
    <row r="1733" spans="1:8" x14ac:dyDescent="0.2">
      <c r="A1733" s="72" t="s">
        <v>1745</v>
      </c>
      <c r="B1733" s="74">
        <v>38770</v>
      </c>
      <c r="C1733" s="71">
        <v>653</v>
      </c>
      <c r="D1733" s="64" t="s">
        <v>2502</v>
      </c>
      <c r="E1733" s="72">
        <v>372.99</v>
      </c>
      <c r="F1733" s="62" t="s">
        <v>1591</v>
      </c>
      <c r="G1733" s="62" t="s">
        <v>1587</v>
      </c>
      <c r="H1733" s="62" t="s">
        <v>1535</v>
      </c>
    </row>
    <row r="1734" spans="1:8" x14ac:dyDescent="0.2">
      <c r="A1734" s="72" t="s">
        <v>1746</v>
      </c>
      <c r="B1734" s="74">
        <v>38770</v>
      </c>
      <c r="C1734" s="71">
        <v>653</v>
      </c>
      <c r="D1734" s="64" t="s">
        <v>2502</v>
      </c>
      <c r="E1734" s="72">
        <v>224.08</v>
      </c>
      <c r="F1734" s="62" t="s">
        <v>1591</v>
      </c>
      <c r="G1734" s="62" t="s">
        <v>1587</v>
      </c>
      <c r="H1734" s="62" t="s">
        <v>1535</v>
      </c>
    </row>
    <row r="1735" spans="1:8" x14ac:dyDescent="0.2">
      <c r="A1735" s="72" t="s">
        <v>1747</v>
      </c>
      <c r="B1735" s="74">
        <v>38770</v>
      </c>
      <c r="C1735" s="71">
        <v>653</v>
      </c>
      <c r="D1735" s="64" t="s">
        <v>2502</v>
      </c>
      <c r="E1735" s="72">
        <v>318.14999999999998</v>
      </c>
      <c r="F1735" s="62" t="s">
        <v>1591</v>
      </c>
      <c r="G1735" s="62" t="s">
        <v>1587</v>
      </c>
      <c r="H1735" s="62" t="s">
        <v>1535</v>
      </c>
    </row>
    <row r="1736" spans="1:8" x14ac:dyDescent="0.2">
      <c r="A1736" s="72" t="s">
        <v>1748</v>
      </c>
      <c r="B1736" s="74">
        <v>38770</v>
      </c>
      <c r="C1736" s="71">
        <v>653</v>
      </c>
      <c r="D1736" s="64" t="s">
        <v>2502</v>
      </c>
      <c r="E1736" s="72">
        <v>240.87</v>
      </c>
      <c r="F1736" s="62" t="s">
        <v>1591</v>
      </c>
      <c r="G1736" s="62" t="s">
        <v>1587</v>
      </c>
      <c r="H1736" s="62" t="s">
        <v>1535</v>
      </c>
    </row>
    <row r="1737" spans="1:8" x14ac:dyDescent="0.2">
      <c r="A1737" s="72" t="s">
        <v>1749</v>
      </c>
      <c r="B1737" s="74">
        <v>38770</v>
      </c>
      <c r="C1737" s="71">
        <v>875</v>
      </c>
      <c r="D1737" s="64" t="s">
        <v>2502</v>
      </c>
      <c r="E1737" s="72">
        <v>248.93</v>
      </c>
      <c r="F1737" s="62" t="s">
        <v>1594</v>
      </c>
      <c r="G1737" s="62" t="s">
        <v>1587</v>
      </c>
      <c r="H1737" s="62" t="s">
        <v>1538</v>
      </c>
    </row>
    <row r="1738" spans="1:8" x14ac:dyDescent="0.2">
      <c r="A1738" s="72" t="s">
        <v>1750</v>
      </c>
      <c r="B1738" s="74">
        <v>38772</v>
      </c>
      <c r="C1738" s="71">
        <v>876</v>
      </c>
      <c r="D1738" s="64" t="s">
        <v>2502</v>
      </c>
      <c r="E1738" s="72">
        <v>-123.6</v>
      </c>
      <c r="F1738" s="62" t="s">
        <v>1591</v>
      </c>
      <c r="G1738" s="62" t="s">
        <v>1588</v>
      </c>
      <c r="H1738" s="62" t="s">
        <v>2503</v>
      </c>
    </row>
    <row r="1739" spans="1:8" x14ac:dyDescent="0.2">
      <c r="A1739" s="72" t="s">
        <v>1751</v>
      </c>
      <c r="B1739" s="74">
        <v>38772</v>
      </c>
      <c r="C1739" s="71">
        <v>289</v>
      </c>
      <c r="D1739" s="64" t="s">
        <v>1388</v>
      </c>
      <c r="E1739" s="72">
        <v>218.19</v>
      </c>
      <c r="F1739" s="62" t="s">
        <v>1594</v>
      </c>
      <c r="G1739" s="62" t="s">
        <v>1587</v>
      </c>
      <c r="H1739" s="62" t="s">
        <v>1528</v>
      </c>
    </row>
    <row r="1740" spans="1:8" x14ac:dyDescent="0.2">
      <c r="A1740" s="72" t="s">
        <v>1752</v>
      </c>
      <c r="B1740" s="74">
        <v>38772</v>
      </c>
      <c r="C1740" s="71">
        <v>494</v>
      </c>
      <c r="D1740" s="64" t="s">
        <v>1388</v>
      </c>
      <c r="E1740" s="72">
        <v>44.97</v>
      </c>
      <c r="F1740" s="62" t="s">
        <v>1594</v>
      </c>
      <c r="G1740" s="62" t="s">
        <v>1587</v>
      </c>
      <c r="H1740" s="62" t="s">
        <v>1597</v>
      </c>
    </row>
    <row r="1741" spans="1:8" x14ac:dyDescent="0.2">
      <c r="A1741" s="72" t="s">
        <v>1754</v>
      </c>
      <c r="B1741" s="74">
        <v>38772</v>
      </c>
      <c r="C1741" s="71">
        <v>211</v>
      </c>
      <c r="D1741" s="64" t="s">
        <v>1388</v>
      </c>
      <c r="E1741" s="72">
        <v>225.43</v>
      </c>
      <c r="F1741" s="62" t="s">
        <v>1594</v>
      </c>
      <c r="G1741" s="62" t="s">
        <v>1587</v>
      </c>
      <c r="H1741" s="62" t="s">
        <v>1597</v>
      </c>
    </row>
    <row r="1742" spans="1:8" x14ac:dyDescent="0.2">
      <c r="A1742" s="72" t="s">
        <v>1755</v>
      </c>
      <c r="B1742" s="74">
        <v>38772</v>
      </c>
      <c r="C1742" s="71">
        <v>289</v>
      </c>
      <c r="D1742" s="64" t="s">
        <v>1388</v>
      </c>
      <c r="E1742" s="72">
        <v>360.39</v>
      </c>
      <c r="F1742" s="62" t="s">
        <v>1599</v>
      </c>
      <c r="G1742" s="62" t="s">
        <v>1587</v>
      </c>
      <c r="H1742" s="62" t="s">
        <v>1528</v>
      </c>
    </row>
    <row r="1743" spans="1:8" x14ac:dyDescent="0.2">
      <c r="A1743" s="72" t="s">
        <v>1756</v>
      </c>
      <c r="B1743" s="74">
        <v>38772</v>
      </c>
      <c r="C1743" s="71">
        <v>80</v>
      </c>
      <c r="D1743" s="64" t="s">
        <v>1388</v>
      </c>
      <c r="E1743" s="72">
        <v>700.05</v>
      </c>
      <c r="F1743" s="62" t="s">
        <v>1601</v>
      </c>
      <c r="G1743" s="62" t="s">
        <v>1587</v>
      </c>
      <c r="H1743" s="62" t="s">
        <v>1548</v>
      </c>
    </row>
    <row r="1744" spans="1:8" x14ac:dyDescent="0.2">
      <c r="A1744" s="72" t="s">
        <v>1757</v>
      </c>
      <c r="B1744" s="74">
        <v>38772</v>
      </c>
      <c r="C1744" s="71">
        <v>80</v>
      </c>
      <c r="D1744" s="64" t="s">
        <v>1388</v>
      </c>
      <c r="E1744" s="72">
        <v>577.09</v>
      </c>
      <c r="F1744" s="62" t="s">
        <v>1601</v>
      </c>
      <c r="G1744" s="62" t="s">
        <v>1587</v>
      </c>
      <c r="H1744" s="62" t="s">
        <v>1548</v>
      </c>
    </row>
    <row r="1745" spans="1:8" x14ac:dyDescent="0.2">
      <c r="A1745" s="72" t="s">
        <v>1758</v>
      </c>
      <c r="B1745" s="74">
        <v>38772</v>
      </c>
      <c r="C1745" s="71">
        <v>80</v>
      </c>
      <c r="D1745" s="64" t="s">
        <v>1388</v>
      </c>
      <c r="E1745" s="72">
        <v>374</v>
      </c>
      <c r="F1745" s="62" t="s">
        <v>1601</v>
      </c>
      <c r="G1745" s="62" t="s">
        <v>1587</v>
      </c>
      <c r="H1745" s="62" t="s">
        <v>1548</v>
      </c>
    </row>
    <row r="1746" spans="1:8" x14ac:dyDescent="0.2">
      <c r="A1746" s="72" t="s">
        <v>1759</v>
      </c>
      <c r="B1746" s="74">
        <v>38772</v>
      </c>
      <c r="C1746" s="71">
        <v>80</v>
      </c>
      <c r="D1746" s="64" t="s">
        <v>1388</v>
      </c>
      <c r="E1746" s="27">
        <v>278.05</v>
      </c>
      <c r="F1746" s="62" t="s">
        <v>1601</v>
      </c>
      <c r="G1746" s="62" t="s">
        <v>1587</v>
      </c>
      <c r="H1746" s="62" t="s">
        <v>1548</v>
      </c>
    </row>
    <row r="1747" spans="1:8" x14ac:dyDescent="0.2">
      <c r="A1747" s="72" t="s">
        <v>1760</v>
      </c>
      <c r="B1747" s="74">
        <v>38777</v>
      </c>
      <c r="C1747" s="71">
        <v>721</v>
      </c>
      <c r="D1747" s="64" t="s">
        <v>1388</v>
      </c>
      <c r="E1747" s="27">
        <v>163.31</v>
      </c>
      <c r="F1747" s="62" t="s">
        <v>1591</v>
      </c>
      <c r="G1747" s="62" t="s">
        <v>1587</v>
      </c>
      <c r="H1747" s="62" t="s">
        <v>1529</v>
      </c>
    </row>
    <row r="1748" spans="1:8" x14ac:dyDescent="0.2">
      <c r="A1748" s="72" t="s">
        <v>1762</v>
      </c>
      <c r="B1748" s="74">
        <v>38777</v>
      </c>
      <c r="C1748" s="71">
        <v>80</v>
      </c>
      <c r="D1748" s="64" t="s">
        <v>1385</v>
      </c>
      <c r="E1748" s="72">
        <v>218.19</v>
      </c>
      <c r="F1748" s="62" t="s">
        <v>1594</v>
      </c>
      <c r="G1748" s="62" t="s">
        <v>1587</v>
      </c>
      <c r="H1748" s="62" t="s">
        <v>1548</v>
      </c>
    </row>
    <row r="1749" spans="1:8" x14ac:dyDescent="0.2">
      <c r="A1749" s="72" t="s">
        <v>1763</v>
      </c>
      <c r="B1749" s="74">
        <v>38777</v>
      </c>
      <c r="C1749" s="71">
        <v>56</v>
      </c>
      <c r="D1749" s="64" t="s">
        <v>1385</v>
      </c>
      <c r="E1749" s="72">
        <v>252.87</v>
      </c>
      <c r="F1749" s="62" t="s">
        <v>1594</v>
      </c>
      <c r="G1749" s="62" t="s">
        <v>1587</v>
      </c>
      <c r="H1749" s="62" t="s">
        <v>1541</v>
      </c>
    </row>
    <row r="1750" spans="1:8" x14ac:dyDescent="0.2">
      <c r="A1750" s="72" t="s">
        <v>1764</v>
      </c>
      <c r="B1750" s="74">
        <v>38778</v>
      </c>
      <c r="C1750" s="71">
        <v>880</v>
      </c>
      <c r="D1750" s="64" t="s">
        <v>1385</v>
      </c>
      <c r="E1750" s="72">
        <v>1326.3</v>
      </c>
      <c r="F1750" s="62" t="s">
        <v>1594</v>
      </c>
      <c r="G1750" s="62" t="s">
        <v>1587</v>
      </c>
      <c r="H1750" s="62" t="s">
        <v>1597</v>
      </c>
    </row>
    <row r="1751" spans="1:8" x14ac:dyDescent="0.2">
      <c r="A1751" s="72" t="s">
        <v>1765</v>
      </c>
      <c r="B1751" s="74">
        <v>38782</v>
      </c>
      <c r="C1751" s="71">
        <v>700</v>
      </c>
      <c r="D1751" s="64" t="s">
        <v>1385</v>
      </c>
      <c r="E1751" s="72">
        <v>256.8</v>
      </c>
      <c r="F1751" s="62" t="s">
        <v>2280</v>
      </c>
      <c r="G1751" s="62" t="s">
        <v>1587</v>
      </c>
      <c r="H1751" s="62" t="s">
        <v>1551</v>
      </c>
    </row>
    <row r="1752" spans="1:8" x14ac:dyDescent="0.2">
      <c r="A1752" s="72" t="s">
        <v>1766</v>
      </c>
      <c r="B1752" s="74">
        <v>38782</v>
      </c>
      <c r="C1752" s="71">
        <v>844</v>
      </c>
      <c r="D1752" s="64" t="s">
        <v>1385</v>
      </c>
      <c r="E1752" s="72">
        <v>255</v>
      </c>
      <c r="F1752" s="62" t="s">
        <v>1594</v>
      </c>
      <c r="G1752" s="62" t="s">
        <v>1587</v>
      </c>
      <c r="H1752" s="62" t="s">
        <v>1597</v>
      </c>
    </row>
    <row r="1753" spans="1:8" x14ac:dyDescent="0.2">
      <c r="A1753" s="72" t="s">
        <v>1767</v>
      </c>
      <c r="B1753" s="74">
        <v>38782</v>
      </c>
      <c r="C1753" s="71">
        <v>425</v>
      </c>
      <c r="D1753" s="64" t="s">
        <v>1385</v>
      </c>
      <c r="E1753" s="27">
        <v>301.75</v>
      </c>
      <c r="F1753" s="62" t="s">
        <v>1594</v>
      </c>
      <c r="G1753" s="62" t="s">
        <v>1587</v>
      </c>
      <c r="H1753" s="62" t="s">
        <v>1536</v>
      </c>
    </row>
    <row r="1754" spans="1:8" x14ac:dyDescent="0.2">
      <c r="A1754" s="72" t="s">
        <v>1768</v>
      </c>
      <c r="B1754" s="74">
        <v>38782</v>
      </c>
      <c r="C1754" s="71">
        <v>878</v>
      </c>
      <c r="D1754" s="64" t="s">
        <v>1385</v>
      </c>
      <c r="E1754" s="69">
        <v>150</v>
      </c>
      <c r="F1754" s="62" t="s">
        <v>1610</v>
      </c>
      <c r="G1754" s="62" t="s">
        <v>1587</v>
      </c>
      <c r="H1754" s="62" t="s">
        <v>1539</v>
      </c>
    </row>
    <row r="1755" spans="1:8" x14ac:dyDescent="0.2">
      <c r="A1755" s="72" t="s">
        <v>1769</v>
      </c>
      <c r="B1755" s="74">
        <v>38782</v>
      </c>
      <c r="C1755" s="71">
        <v>56</v>
      </c>
      <c r="D1755" s="64" t="s">
        <v>1385</v>
      </c>
      <c r="E1755" s="27">
        <v>-150</v>
      </c>
      <c r="F1755" s="62" t="s">
        <v>1594</v>
      </c>
      <c r="G1755" s="62" t="s">
        <v>1587</v>
      </c>
      <c r="H1755" s="62" t="s">
        <v>1541</v>
      </c>
    </row>
    <row r="1756" spans="1:8" x14ac:dyDescent="0.2">
      <c r="A1756" s="72" t="s">
        <v>1770</v>
      </c>
      <c r="B1756" s="74">
        <v>38784</v>
      </c>
      <c r="C1756" s="71">
        <v>875</v>
      </c>
      <c r="D1756" s="64" t="s">
        <v>2504</v>
      </c>
      <c r="E1756" s="72">
        <v>105.18</v>
      </c>
      <c r="F1756" s="62" t="s">
        <v>1594</v>
      </c>
      <c r="G1756" s="62" t="s">
        <v>1587</v>
      </c>
      <c r="H1756" s="62" t="s">
        <v>1538</v>
      </c>
    </row>
    <row r="1757" spans="1:8" x14ac:dyDescent="0.2">
      <c r="A1757" s="72" t="s">
        <v>1771</v>
      </c>
      <c r="B1757" s="74">
        <v>38784</v>
      </c>
      <c r="C1757" s="71">
        <v>330</v>
      </c>
      <c r="D1757" s="64" t="s">
        <v>2504</v>
      </c>
      <c r="E1757" s="72">
        <v>411.53</v>
      </c>
      <c r="F1757" s="62" t="s">
        <v>1610</v>
      </c>
      <c r="G1757" s="62" t="s">
        <v>1587</v>
      </c>
      <c r="H1757" s="62" t="s">
        <v>1597</v>
      </c>
    </row>
    <row r="1758" spans="1:8" x14ac:dyDescent="0.2">
      <c r="A1758" s="72" t="s">
        <v>1773</v>
      </c>
      <c r="B1758" s="74">
        <v>38784</v>
      </c>
      <c r="C1758" s="71">
        <v>872</v>
      </c>
      <c r="D1758" s="64" t="s">
        <v>2504</v>
      </c>
      <c r="E1758" s="72">
        <v>316.33</v>
      </c>
      <c r="F1758" s="62" t="s">
        <v>1610</v>
      </c>
      <c r="G1758" s="62" t="s">
        <v>1587</v>
      </c>
      <c r="H1758" s="62" t="s">
        <v>1538</v>
      </c>
    </row>
    <row r="1759" spans="1:8" x14ac:dyDescent="0.2">
      <c r="A1759" s="72" t="s">
        <v>1775</v>
      </c>
      <c r="B1759" s="74">
        <v>38784</v>
      </c>
      <c r="C1759" s="71">
        <v>754</v>
      </c>
      <c r="D1759" s="64" t="s">
        <v>2505</v>
      </c>
      <c r="E1759" s="72">
        <v>298.35000000000002</v>
      </c>
      <c r="F1759" s="62" t="s">
        <v>1610</v>
      </c>
      <c r="G1759" s="62" t="s">
        <v>1587</v>
      </c>
      <c r="H1759" s="62" t="s">
        <v>1597</v>
      </c>
    </row>
    <row r="1760" spans="1:8" x14ac:dyDescent="0.2">
      <c r="A1760" s="72" t="s">
        <v>1776</v>
      </c>
      <c r="B1760" s="74">
        <v>38784</v>
      </c>
      <c r="C1760" s="71">
        <v>881</v>
      </c>
      <c r="D1760" s="64" t="s">
        <v>2505</v>
      </c>
      <c r="E1760" s="72">
        <v>224.08</v>
      </c>
      <c r="F1760" s="62" t="s">
        <v>1594</v>
      </c>
      <c r="G1760" s="62" t="s">
        <v>1587</v>
      </c>
      <c r="H1760" s="62" t="s">
        <v>1597</v>
      </c>
    </row>
    <row r="1761" spans="1:8" x14ac:dyDescent="0.2">
      <c r="A1761" s="72" t="s">
        <v>1777</v>
      </c>
      <c r="B1761" s="74">
        <v>38785</v>
      </c>
      <c r="C1761" s="71">
        <v>289</v>
      </c>
      <c r="D1761" s="64" t="s">
        <v>2505</v>
      </c>
      <c r="E1761" s="72">
        <v>338.32</v>
      </c>
      <c r="F1761" s="62" t="s">
        <v>1599</v>
      </c>
      <c r="G1761" s="62" t="s">
        <v>1587</v>
      </c>
      <c r="H1761" s="62" t="s">
        <v>1528</v>
      </c>
    </row>
    <row r="1762" spans="1:8" x14ac:dyDescent="0.2">
      <c r="A1762" s="72" t="s">
        <v>1778</v>
      </c>
      <c r="B1762" s="74">
        <v>38785</v>
      </c>
      <c r="C1762" s="71">
        <v>289</v>
      </c>
      <c r="D1762" s="64" t="s">
        <v>2505</v>
      </c>
      <c r="E1762" s="72">
        <v>253.67</v>
      </c>
      <c r="F1762" s="62" t="s">
        <v>1599</v>
      </c>
      <c r="G1762" s="62" t="s">
        <v>1587</v>
      </c>
      <c r="H1762" s="62" t="s">
        <v>1528</v>
      </c>
    </row>
    <row r="1763" spans="1:8" x14ac:dyDescent="0.2">
      <c r="A1763" s="72" t="s">
        <v>1779</v>
      </c>
      <c r="B1763" s="74">
        <v>38785</v>
      </c>
      <c r="C1763" s="71">
        <v>13</v>
      </c>
      <c r="D1763" s="64" t="s">
        <v>2505</v>
      </c>
      <c r="E1763" s="72">
        <v>387.54</v>
      </c>
      <c r="F1763" s="62" t="s">
        <v>1594</v>
      </c>
      <c r="G1763" s="62" t="s">
        <v>1587</v>
      </c>
      <c r="H1763" s="62" t="s">
        <v>1597</v>
      </c>
    </row>
    <row r="1764" spans="1:8" x14ac:dyDescent="0.2">
      <c r="A1764" s="72" t="s">
        <v>1780</v>
      </c>
      <c r="B1764" s="74">
        <v>38785</v>
      </c>
      <c r="C1764" s="71">
        <v>879</v>
      </c>
      <c r="D1764" s="64" t="s">
        <v>2505</v>
      </c>
      <c r="E1764" s="27">
        <v>1608.84</v>
      </c>
      <c r="F1764" s="62" t="s">
        <v>1591</v>
      </c>
      <c r="G1764" s="62" t="s">
        <v>1587</v>
      </c>
      <c r="H1764" s="62" t="s">
        <v>1535</v>
      </c>
    </row>
    <row r="1765" spans="1:8" x14ac:dyDescent="0.2">
      <c r="A1765" s="72" t="s">
        <v>1781</v>
      </c>
      <c r="B1765" s="74">
        <v>38785</v>
      </c>
      <c r="C1765" s="71">
        <v>162</v>
      </c>
      <c r="D1765" s="64" t="s">
        <v>2505</v>
      </c>
      <c r="E1765" s="27">
        <v>218.44</v>
      </c>
      <c r="F1765" s="62" t="s">
        <v>1594</v>
      </c>
      <c r="G1765" s="62" t="s">
        <v>1587</v>
      </c>
      <c r="H1765" s="62" t="s">
        <v>1597</v>
      </c>
    </row>
    <row r="1766" spans="1:8" x14ac:dyDescent="0.2">
      <c r="A1766" s="72" t="s">
        <v>1782</v>
      </c>
      <c r="B1766" s="74">
        <v>38790</v>
      </c>
      <c r="C1766" s="71">
        <v>667</v>
      </c>
      <c r="D1766" s="64" t="s">
        <v>1314</v>
      </c>
      <c r="E1766" s="72">
        <v>218.19</v>
      </c>
      <c r="F1766" s="62" t="s">
        <v>1594</v>
      </c>
      <c r="G1766" s="62" t="s">
        <v>1587</v>
      </c>
      <c r="H1766" s="62" t="s">
        <v>1528</v>
      </c>
    </row>
    <row r="1767" spans="1:8" x14ac:dyDescent="0.2">
      <c r="A1767" s="72">
        <v>2</v>
      </c>
      <c r="B1767" s="74">
        <v>38791</v>
      </c>
      <c r="C1767" s="71">
        <v>80</v>
      </c>
      <c r="D1767" s="64" t="s">
        <v>1314</v>
      </c>
      <c r="E1767" s="72">
        <v>112.5</v>
      </c>
      <c r="F1767" s="62" t="s">
        <v>1601</v>
      </c>
      <c r="G1767" s="62" t="s">
        <v>1587</v>
      </c>
      <c r="H1767" s="62" t="s">
        <v>1548</v>
      </c>
    </row>
    <row r="1768" spans="1:8" x14ac:dyDescent="0.2">
      <c r="A1768" s="72" t="s">
        <v>1783</v>
      </c>
      <c r="B1768" s="74">
        <v>38791</v>
      </c>
      <c r="C1768" s="71">
        <v>172</v>
      </c>
      <c r="D1768" s="64" t="s">
        <v>1314</v>
      </c>
      <c r="E1768" s="72">
        <v>224.08</v>
      </c>
      <c r="F1768" s="62" t="s">
        <v>1594</v>
      </c>
      <c r="G1768" s="62" t="s">
        <v>1587</v>
      </c>
      <c r="H1768" s="62" t="s">
        <v>1538</v>
      </c>
    </row>
    <row r="1769" spans="1:8" x14ac:dyDescent="0.2">
      <c r="A1769" s="72" t="s">
        <v>1785</v>
      </c>
      <c r="B1769" s="74">
        <v>38791</v>
      </c>
      <c r="C1769" s="71">
        <v>733</v>
      </c>
      <c r="D1769" s="64" t="s">
        <v>1314</v>
      </c>
      <c r="E1769" s="72">
        <v>297.25</v>
      </c>
      <c r="F1769" s="62" t="s">
        <v>1594</v>
      </c>
      <c r="G1769" s="62" t="s">
        <v>1587</v>
      </c>
      <c r="H1769" s="62" t="s">
        <v>1597</v>
      </c>
    </row>
    <row r="1770" spans="1:8" x14ac:dyDescent="0.2">
      <c r="A1770" s="72" t="s">
        <v>1786</v>
      </c>
      <c r="B1770" s="74">
        <v>38791</v>
      </c>
      <c r="C1770" s="71">
        <v>146</v>
      </c>
      <c r="D1770" s="64" t="s">
        <v>1314</v>
      </c>
      <c r="E1770" s="72">
        <v>484.11</v>
      </c>
      <c r="F1770" s="62" t="s">
        <v>1594</v>
      </c>
      <c r="G1770" s="62" t="s">
        <v>1587</v>
      </c>
      <c r="H1770" s="62" t="s">
        <v>1597</v>
      </c>
    </row>
    <row r="1771" spans="1:8" x14ac:dyDescent="0.2">
      <c r="A1771" s="72" t="s">
        <v>1787</v>
      </c>
      <c r="B1771" s="74">
        <v>38791</v>
      </c>
      <c r="C1771" s="71">
        <v>144</v>
      </c>
      <c r="D1771" s="64" t="s">
        <v>1314</v>
      </c>
      <c r="E1771" s="27">
        <v>530.4</v>
      </c>
      <c r="F1771" s="62" t="s">
        <v>1594</v>
      </c>
      <c r="G1771" s="62" t="s">
        <v>1587</v>
      </c>
      <c r="H1771" s="62" t="s">
        <v>1538</v>
      </c>
    </row>
    <row r="1772" spans="1:8" x14ac:dyDescent="0.2">
      <c r="A1772" s="72" t="s">
        <v>1789</v>
      </c>
      <c r="B1772" s="74">
        <v>38791</v>
      </c>
      <c r="C1772" s="71">
        <v>577</v>
      </c>
      <c r="D1772" s="64" t="s">
        <v>1314</v>
      </c>
      <c r="E1772" s="27">
        <v>56.4</v>
      </c>
      <c r="F1772" s="62" t="s">
        <v>1594</v>
      </c>
      <c r="G1772" s="62" t="s">
        <v>1587</v>
      </c>
      <c r="H1772" s="62" t="s">
        <v>1597</v>
      </c>
    </row>
    <row r="1773" spans="1:8" x14ac:dyDescent="0.2">
      <c r="A1773" s="72" t="s">
        <v>1791</v>
      </c>
      <c r="B1773" s="74">
        <v>38791</v>
      </c>
      <c r="C1773" s="71">
        <v>882</v>
      </c>
      <c r="D1773" s="64" t="s">
        <v>2506</v>
      </c>
      <c r="E1773" s="72">
        <v>755</v>
      </c>
      <c r="F1773" s="62" t="s">
        <v>1594</v>
      </c>
      <c r="G1773" s="62" t="s">
        <v>1587</v>
      </c>
      <c r="H1773" s="62" t="s">
        <v>1597</v>
      </c>
    </row>
    <row r="1774" spans="1:8" x14ac:dyDescent="0.2">
      <c r="A1774" s="72" t="s">
        <v>1792</v>
      </c>
      <c r="B1774" s="74">
        <v>38791</v>
      </c>
      <c r="C1774" s="71">
        <v>243</v>
      </c>
      <c r="D1774" s="64" t="s">
        <v>2507</v>
      </c>
      <c r="E1774" s="72">
        <v>48120</v>
      </c>
      <c r="F1774" s="62" t="s">
        <v>1591</v>
      </c>
      <c r="G1774" s="62" t="s">
        <v>1587</v>
      </c>
      <c r="H1774" s="62" t="s">
        <v>1535</v>
      </c>
    </row>
    <row r="1775" spans="1:8" x14ac:dyDescent="0.2">
      <c r="A1775" s="72">
        <v>3</v>
      </c>
      <c r="B1775" s="74">
        <v>38792</v>
      </c>
      <c r="C1775" s="71">
        <v>80</v>
      </c>
      <c r="D1775" s="64" t="s">
        <v>2508</v>
      </c>
      <c r="E1775" s="72">
        <v>28000</v>
      </c>
      <c r="F1775" s="62" t="s">
        <v>1594</v>
      </c>
      <c r="G1775" s="62" t="s">
        <v>1587</v>
      </c>
      <c r="H1775" s="62" t="s">
        <v>1548</v>
      </c>
    </row>
    <row r="1776" spans="1:8" x14ac:dyDescent="0.2">
      <c r="A1776" s="72">
        <v>4</v>
      </c>
      <c r="B1776" s="74">
        <v>38792</v>
      </c>
      <c r="C1776" s="71">
        <v>80</v>
      </c>
      <c r="D1776" s="64" t="s">
        <v>2508</v>
      </c>
      <c r="E1776" s="72">
        <v>360</v>
      </c>
      <c r="F1776" s="62" t="s">
        <v>1594</v>
      </c>
      <c r="G1776" s="62" t="s">
        <v>1587</v>
      </c>
      <c r="H1776" s="62" t="s">
        <v>1548</v>
      </c>
    </row>
    <row r="1777" spans="1:8" x14ac:dyDescent="0.2">
      <c r="A1777" s="72">
        <v>5</v>
      </c>
      <c r="B1777" s="74">
        <v>38792</v>
      </c>
      <c r="C1777" s="71">
        <v>80</v>
      </c>
      <c r="D1777" s="64" t="s">
        <v>2508</v>
      </c>
      <c r="E1777" s="72">
        <v>1120</v>
      </c>
      <c r="F1777" s="62" t="s">
        <v>1601</v>
      </c>
      <c r="G1777" s="62" t="s">
        <v>1587</v>
      </c>
      <c r="H1777" s="62" t="s">
        <v>1548</v>
      </c>
    </row>
    <row r="1778" spans="1:8" x14ac:dyDescent="0.2">
      <c r="A1778" s="72">
        <v>6</v>
      </c>
      <c r="B1778" s="74">
        <v>38792</v>
      </c>
      <c r="C1778" s="71">
        <v>80</v>
      </c>
      <c r="D1778" s="64" t="s">
        <v>2508</v>
      </c>
      <c r="E1778" s="72">
        <v>410</v>
      </c>
      <c r="F1778" s="62" t="s">
        <v>1594</v>
      </c>
      <c r="G1778" s="62" t="s">
        <v>1587</v>
      </c>
      <c r="H1778" s="62" t="s">
        <v>1548</v>
      </c>
    </row>
    <row r="1779" spans="1:8" x14ac:dyDescent="0.2">
      <c r="A1779" s="72" t="s">
        <v>1798</v>
      </c>
      <c r="B1779" s="74">
        <v>38792</v>
      </c>
      <c r="C1779" s="71">
        <v>80</v>
      </c>
      <c r="D1779" s="64" t="s">
        <v>2508</v>
      </c>
      <c r="E1779" s="72">
        <v>1950</v>
      </c>
      <c r="F1779" s="62" t="s">
        <v>1601</v>
      </c>
      <c r="G1779" s="62" t="s">
        <v>1587</v>
      </c>
      <c r="H1779" s="62" t="s">
        <v>1548</v>
      </c>
    </row>
    <row r="1780" spans="1:8" x14ac:dyDescent="0.2">
      <c r="A1780" s="72" t="s">
        <v>1788</v>
      </c>
      <c r="B1780" s="74">
        <v>38792</v>
      </c>
      <c r="C1780" s="71">
        <v>892</v>
      </c>
      <c r="D1780" s="64" t="s">
        <v>2508</v>
      </c>
      <c r="E1780" s="72">
        <v>72.8</v>
      </c>
      <c r="F1780" s="62" t="s">
        <v>1594</v>
      </c>
      <c r="G1780" s="62" t="s">
        <v>1587</v>
      </c>
      <c r="H1780" s="62" t="s">
        <v>1528</v>
      </c>
    </row>
    <row r="1781" spans="1:8" x14ac:dyDescent="0.2">
      <c r="A1781" s="72" t="s">
        <v>1793</v>
      </c>
      <c r="B1781" s="74">
        <v>38792</v>
      </c>
      <c r="C1781" s="71">
        <v>80</v>
      </c>
      <c r="D1781" s="64" t="s">
        <v>2509</v>
      </c>
      <c r="E1781" s="72">
        <v>473.77</v>
      </c>
      <c r="F1781" s="62" t="s">
        <v>1601</v>
      </c>
      <c r="G1781" s="62" t="s">
        <v>1587</v>
      </c>
      <c r="H1781" s="62" t="s">
        <v>1548</v>
      </c>
    </row>
    <row r="1782" spans="1:8" x14ac:dyDescent="0.2">
      <c r="A1782" s="72" t="s">
        <v>1794</v>
      </c>
      <c r="B1782" s="74">
        <v>38792</v>
      </c>
      <c r="C1782" s="71">
        <v>80</v>
      </c>
      <c r="D1782" s="64" t="s">
        <v>1391</v>
      </c>
      <c r="E1782" s="72">
        <v>218.19</v>
      </c>
      <c r="F1782" s="62" t="s">
        <v>1601</v>
      </c>
      <c r="G1782" s="62" t="s">
        <v>1587</v>
      </c>
      <c r="H1782" s="62" t="s">
        <v>1548</v>
      </c>
    </row>
    <row r="1783" spans="1:8" x14ac:dyDescent="0.2">
      <c r="A1783" s="72" t="s">
        <v>1795</v>
      </c>
      <c r="B1783" s="74">
        <v>38792</v>
      </c>
      <c r="C1783" s="71">
        <v>80</v>
      </c>
      <c r="D1783" s="64" t="s">
        <v>1391</v>
      </c>
      <c r="E1783" s="72">
        <v>224</v>
      </c>
      <c r="F1783" s="62" t="s">
        <v>1594</v>
      </c>
      <c r="G1783" s="62" t="s">
        <v>1587</v>
      </c>
      <c r="H1783" s="62" t="s">
        <v>1548</v>
      </c>
    </row>
    <row r="1784" spans="1:8" x14ac:dyDescent="0.2">
      <c r="A1784" s="72" t="s">
        <v>1796</v>
      </c>
      <c r="B1784" s="74">
        <v>38792</v>
      </c>
      <c r="C1784" s="71">
        <v>80</v>
      </c>
      <c r="D1784" s="64" t="s">
        <v>1391</v>
      </c>
      <c r="E1784" s="72">
        <v>308.85000000000002</v>
      </c>
      <c r="F1784" s="62" t="s">
        <v>1594</v>
      </c>
      <c r="G1784" s="62" t="s">
        <v>1587</v>
      </c>
      <c r="H1784" s="62" t="s">
        <v>1548</v>
      </c>
    </row>
    <row r="1785" spans="1:8" x14ac:dyDescent="0.2">
      <c r="A1785" s="72" t="s">
        <v>1797</v>
      </c>
      <c r="B1785" s="74">
        <v>38792</v>
      </c>
      <c r="C1785" s="71">
        <v>80</v>
      </c>
      <c r="D1785" s="64" t="s">
        <v>1391</v>
      </c>
      <c r="E1785" s="72">
        <v>322.75</v>
      </c>
      <c r="F1785" s="62" t="s">
        <v>1594</v>
      </c>
      <c r="G1785" s="62" t="s">
        <v>1587</v>
      </c>
      <c r="H1785" s="62" t="s">
        <v>1548</v>
      </c>
    </row>
    <row r="1786" spans="1:8" x14ac:dyDescent="0.2">
      <c r="A1786" s="72" t="s">
        <v>1800</v>
      </c>
      <c r="B1786" s="74">
        <v>38792</v>
      </c>
      <c r="C1786" s="71">
        <v>172</v>
      </c>
      <c r="D1786" s="64" t="s">
        <v>1391</v>
      </c>
      <c r="E1786" s="72">
        <v>370.95</v>
      </c>
      <c r="F1786" s="62" t="s">
        <v>1594</v>
      </c>
      <c r="G1786" s="62" t="s">
        <v>1587</v>
      </c>
      <c r="H1786" s="62" t="s">
        <v>1538</v>
      </c>
    </row>
    <row r="1787" spans="1:8" x14ac:dyDescent="0.2">
      <c r="A1787" s="72" t="s">
        <v>1801</v>
      </c>
      <c r="B1787" s="74">
        <v>38793</v>
      </c>
      <c r="C1787" s="71">
        <v>883</v>
      </c>
      <c r="D1787" s="64" t="s">
        <v>1391</v>
      </c>
      <c r="E1787" s="27">
        <v>269.35000000000002</v>
      </c>
      <c r="F1787" s="62" t="s">
        <v>1599</v>
      </c>
      <c r="G1787" s="62" t="s">
        <v>1587</v>
      </c>
      <c r="H1787" s="62" t="s">
        <v>1528</v>
      </c>
    </row>
    <row r="1788" spans="1:8" x14ac:dyDescent="0.2">
      <c r="A1788" s="72" t="s">
        <v>1802</v>
      </c>
      <c r="B1788" s="74">
        <v>38796</v>
      </c>
      <c r="C1788" s="71">
        <v>80</v>
      </c>
      <c r="D1788" s="64" t="s">
        <v>1391</v>
      </c>
      <c r="E1788" s="27">
        <v>37.31</v>
      </c>
      <c r="F1788" s="62" t="s">
        <v>1601</v>
      </c>
      <c r="G1788" s="62" t="s">
        <v>1587</v>
      </c>
      <c r="H1788" s="62" t="s">
        <v>1548</v>
      </c>
    </row>
    <row r="1789" spans="1:8" x14ac:dyDescent="0.2">
      <c r="A1789" s="72" t="s">
        <v>1804</v>
      </c>
      <c r="B1789" s="74">
        <v>38796</v>
      </c>
      <c r="C1789" s="71">
        <v>80</v>
      </c>
      <c r="D1789" s="64" t="s">
        <v>1134</v>
      </c>
      <c r="E1789" s="72">
        <v>1610</v>
      </c>
      <c r="F1789" s="62" t="s">
        <v>1601</v>
      </c>
      <c r="G1789" s="62" t="s">
        <v>1587</v>
      </c>
      <c r="H1789" s="62" t="s">
        <v>1548</v>
      </c>
    </row>
    <row r="1790" spans="1:8" x14ac:dyDescent="0.2">
      <c r="A1790" s="72" t="s">
        <v>1806</v>
      </c>
      <c r="B1790" s="74">
        <v>38796</v>
      </c>
      <c r="C1790" s="71">
        <v>289</v>
      </c>
      <c r="D1790" s="64" t="s">
        <v>1134</v>
      </c>
      <c r="E1790" s="72">
        <v>1653.5</v>
      </c>
      <c r="F1790" s="62" t="s">
        <v>1594</v>
      </c>
      <c r="G1790" s="62" t="s">
        <v>1587</v>
      </c>
      <c r="H1790" s="62" t="s">
        <v>1528</v>
      </c>
    </row>
    <row r="1791" spans="1:8" x14ac:dyDescent="0.2">
      <c r="A1791" s="72">
        <v>7</v>
      </c>
      <c r="B1791" s="74">
        <v>38798</v>
      </c>
      <c r="C1791" s="71">
        <v>475</v>
      </c>
      <c r="D1791" s="64" t="s">
        <v>1134</v>
      </c>
      <c r="E1791" s="27">
        <v>1749.78</v>
      </c>
      <c r="F1791" s="62" t="s">
        <v>1594</v>
      </c>
      <c r="G1791" s="62" t="s">
        <v>1587</v>
      </c>
      <c r="H1791" s="62" t="s">
        <v>1597</v>
      </c>
    </row>
    <row r="1792" spans="1:8" x14ac:dyDescent="0.2">
      <c r="A1792" s="72" t="s">
        <v>1807</v>
      </c>
      <c r="B1792" s="74">
        <v>38799</v>
      </c>
      <c r="C1792" s="71">
        <v>877</v>
      </c>
      <c r="D1792" s="64" t="s">
        <v>2510</v>
      </c>
      <c r="E1792" s="72">
        <v>300</v>
      </c>
      <c r="F1792" s="62" t="s">
        <v>1610</v>
      </c>
      <c r="G1792" s="62" t="s">
        <v>1587</v>
      </c>
      <c r="H1792" s="62" t="s">
        <v>1538</v>
      </c>
    </row>
    <row r="1793" spans="1:8" x14ac:dyDescent="0.2">
      <c r="A1793" s="72" t="s">
        <v>1808</v>
      </c>
      <c r="B1793" s="74">
        <v>38799</v>
      </c>
      <c r="C1793" s="71">
        <v>884</v>
      </c>
      <c r="D1793" s="64" t="s">
        <v>2511</v>
      </c>
      <c r="E1793" s="72">
        <v>6863</v>
      </c>
      <c r="F1793" s="62" t="s">
        <v>1601</v>
      </c>
      <c r="G1793" s="62" t="s">
        <v>1587</v>
      </c>
      <c r="H1793" s="62" t="s">
        <v>1548</v>
      </c>
    </row>
    <row r="1794" spans="1:8" x14ac:dyDescent="0.2">
      <c r="A1794" s="72" t="s">
        <v>1809</v>
      </c>
      <c r="B1794" s="74">
        <v>38799</v>
      </c>
      <c r="C1794" s="71">
        <v>887</v>
      </c>
      <c r="D1794" s="64" t="s">
        <v>2512</v>
      </c>
      <c r="E1794" s="72">
        <v>14000</v>
      </c>
      <c r="F1794" s="62" t="s">
        <v>1594</v>
      </c>
      <c r="G1794" s="62" t="s">
        <v>1587</v>
      </c>
      <c r="H1794" s="62" t="s">
        <v>1548</v>
      </c>
    </row>
    <row r="1795" spans="1:8" x14ac:dyDescent="0.2">
      <c r="A1795" s="72" t="s">
        <v>1811</v>
      </c>
      <c r="B1795" s="74">
        <v>38799</v>
      </c>
      <c r="C1795" s="71">
        <v>19</v>
      </c>
      <c r="D1795" s="64" t="s">
        <v>2512</v>
      </c>
      <c r="E1795" s="72">
        <v>15465</v>
      </c>
      <c r="F1795" s="62" t="s">
        <v>1594</v>
      </c>
      <c r="G1795" s="62" t="s">
        <v>1587</v>
      </c>
      <c r="H1795" s="62" t="s">
        <v>1528</v>
      </c>
    </row>
    <row r="1796" spans="1:8" x14ac:dyDescent="0.2">
      <c r="A1796" s="72" t="s">
        <v>1812</v>
      </c>
      <c r="B1796" s="74">
        <v>38799</v>
      </c>
      <c r="C1796" s="71">
        <v>689</v>
      </c>
      <c r="D1796" s="64" t="s">
        <v>2512</v>
      </c>
      <c r="E1796" s="72">
        <v>25000</v>
      </c>
      <c r="F1796" s="62" t="s">
        <v>1594</v>
      </c>
      <c r="G1796" s="62" t="s">
        <v>1587</v>
      </c>
      <c r="H1796" s="62" t="s">
        <v>1536</v>
      </c>
    </row>
    <row r="1797" spans="1:8" x14ac:dyDescent="0.2">
      <c r="A1797" s="72" t="s">
        <v>1814</v>
      </c>
      <c r="B1797" s="74">
        <v>38799</v>
      </c>
      <c r="C1797" s="71">
        <v>11</v>
      </c>
      <c r="D1797" s="64" t="s">
        <v>2512</v>
      </c>
      <c r="E1797" s="72">
        <v>12725</v>
      </c>
      <c r="F1797" s="62" t="s">
        <v>1594</v>
      </c>
      <c r="G1797" s="62" t="s">
        <v>1587</v>
      </c>
      <c r="H1797" s="62" t="s">
        <v>1538</v>
      </c>
    </row>
    <row r="1798" spans="1:8" x14ac:dyDescent="0.2">
      <c r="A1798" s="72" t="s">
        <v>1815</v>
      </c>
      <c r="B1798" s="74">
        <v>38799</v>
      </c>
      <c r="C1798" s="71">
        <v>865</v>
      </c>
      <c r="D1798" s="64" t="s">
        <v>2513</v>
      </c>
      <c r="E1798" s="72">
        <v>36000</v>
      </c>
      <c r="F1798" s="62" t="s">
        <v>1963</v>
      </c>
      <c r="G1798" s="62" t="s">
        <v>1587</v>
      </c>
      <c r="H1798" s="62" t="s">
        <v>1528</v>
      </c>
    </row>
    <row r="1799" spans="1:8" x14ac:dyDescent="0.2">
      <c r="A1799" s="72" t="s">
        <v>1817</v>
      </c>
      <c r="B1799" s="74">
        <v>38799</v>
      </c>
      <c r="C1799" s="71">
        <v>865</v>
      </c>
      <c r="D1799" s="64" t="s">
        <v>2513</v>
      </c>
      <c r="E1799" s="72">
        <v>17768</v>
      </c>
      <c r="F1799" s="62" t="s">
        <v>1963</v>
      </c>
      <c r="G1799" s="62" t="s">
        <v>1587</v>
      </c>
      <c r="H1799" s="62" t="s">
        <v>1528</v>
      </c>
    </row>
    <row r="1800" spans="1:8" x14ac:dyDescent="0.2">
      <c r="A1800" s="72" t="s">
        <v>1819</v>
      </c>
      <c r="B1800" s="74">
        <v>38799</v>
      </c>
      <c r="C1800" s="71">
        <v>759</v>
      </c>
      <c r="D1800" s="64" t="s">
        <v>2513</v>
      </c>
      <c r="E1800" s="72">
        <v>1975.6</v>
      </c>
      <c r="F1800" s="62" t="s">
        <v>1594</v>
      </c>
      <c r="G1800" s="62" t="s">
        <v>1588</v>
      </c>
      <c r="H1800" s="62" t="s">
        <v>1607</v>
      </c>
    </row>
    <row r="1801" spans="1:8" x14ac:dyDescent="0.2">
      <c r="A1801" s="72" t="s">
        <v>1820</v>
      </c>
      <c r="B1801" s="74">
        <v>38799</v>
      </c>
      <c r="C1801" s="71">
        <v>888</v>
      </c>
      <c r="D1801" s="64" t="s">
        <v>2513</v>
      </c>
      <c r="E1801" s="72">
        <v>21980</v>
      </c>
      <c r="F1801" s="62" t="s">
        <v>1594</v>
      </c>
      <c r="G1801" s="62" t="s">
        <v>1587</v>
      </c>
      <c r="H1801" s="62" t="s">
        <v>1528</v>
      </c>
    </row>
    <row r="1802" spans="1:8" x14ac:dyDescent="0.2">
      <c r="A1802" s="72" t="s">
        <v>1822</v>
      </c>
      <c r="B1802" s="74">
        <v>38800</v>
      </c>
      <c r="C1802" s="71">
        <v>886</v>
      </c>
      <c r="D1802" s="64" t="s">
        <v>2514</v>
      </c>
      <c r="E1802" s="72">
        <v>11800</v>
      </c>
      <c r="F1802" s="62" t="s">
        <v>1963</v>
      </c>
      <c r="G1802" s="62" t="s">
        <v>1587</v>
      </c>
      <c r="H1802" s="62" t="s">
        <v>1558</v>
      </c>
    </row>
    <row r="1803" spans="1:8" x14ac:dyDescent="0.2">
      <c r="A1803" s="72" t="s">
        <v>1824</v>
      </c>
      <c r="B1803" s="74">
        <v>38803</v>
      </c>
      <c r="C1803" s="71">
        <v>156</v>
      </c>
      <c r="D1803" s="64" t="s">
        <v>1197</v>
      </c>
      <c r="E1803" s="72">
        <v>29420</v>
      </c>
      <c r="F1803" s="62" t="s">
        <v>1963</v>
      </c>
      <c r="G1803" s="62" t="s">
        <v>1587</v>
      </c>
      <c r="H1803" s="62" t="s">
        <v>1528</v>
      </c>
    </row>
    <row r="1804" spans="1:8" x14ac:dyDescent="0.2">
      <c r="A1804" s="72" t="s">
        <v>1826</v>
      </c>
      <c r="B1804" s="74">
        <v>38803</v>
      </c>
      <c r="C1804" s="71">
        <v>883</v>
      </c>
      <c r="D1804" s="64" t="s">
        <v>1197</v>
      </c>
      <c r="E1804" s="72">
        <v>35725</v>
      </c>
      <c r="F1804" s="62" t="s">
        <v>1599</v>
      </c>
      <c r="G1804" s="62" t="s">
        <v>1587</v>
      </c>
      <c r="H1804" s="62" t="s">
        <v>1528</v>
      </c>
    </row>
    <row r="1805" spans="1:8" x14ac:dyDescent="0.2">
      <c r="A1805" s="72" t="s">
        <v>1827</v>
      </c>
      <c r="B1805" s="74">
        <v>38803</v>
      </c>
      <c r="C1805" s="71">
        <v>75</v>
      </c>
      <c r="D1805" s="64" t="s">
        <v>1197</v>
      </c>
      <c r="E1805" s="72">
        <v>16175</v>
      </c>
      <c r="F1805" s="62" t="s">
        <v>1963</v>
      </c>
      <c r="G1805" s="62" t="s">
        <v>1587</v>
      </c>
      <c r="H1805" s="62" t="s">
        <v>1528</v>
      </c>
    </row>
    <row r="1806" spans="1:8" x14ac:dyDescent="0.2">
      <c r="A1806" s="72" t="s">
        <v>1828</v>
      </c>
      <c r="B1806" s="74">
        <v>38803</v>
      </c>
      <c r="C1806" s="71">
        <v>825</v>
      </c>
      <c r="D1806" s="64" t="s">
        <v>1197</v>
      </c>
      <c r="E1806" s="72">
        <v>4275</v>
      </c>
      <c r="F1806" s="62" t="s">
        <v>1594</v>
      </c>
      <c r="G1806" s="62" t="s">
        <v>1587</v>
      </c>
      <c r="H1806" s="62" t="s">
        <v>1548</v>
      </c>
    </row>
    <row r="1807" spans="1:8" x14ac:dyDescent="0.2">
      <c r="A1807" s="72" t="s">
        <v>1830</v>
      </c>
      <c r="B1807" s="74">
        <v>38803</v>
      </c>
      <c r="C1807" s="71">
        <v>889</v>
      </c>
      <c r="D1807" s="64" t="s">
        <v>1197</v>
      </c>
      <c r="E1807" s="72">
        <v>810</v>
      </c>
      <c r="F1807" s="62" t="s">
        <v>1594</v>
      </c>
      <c r="G1807" s="62" t="s">
        <v>1587</v>
      </c>
      <c r="H1807" s="62" t="s">
        <v>1528</v>
      </c>
    </row>
    <row r="1808" spans="1:8" x14ac:dyDescent="0.2">
      <c r="A1808" s="72" t="s">
        <v>1831</v>
      </c>
      <c r="B1808" s="74">
        <v>38803</v>
      </c>
      <c r="C1808" s="71">
        <v>667</v>
      </c>
      <c r="D1808" s="64" t="s">
        <v>1197</v>
      </c>
      <c r="E1808" s="27">
        <v>665.1</v>
      </c>
      <c r="F1808" s="62" t="s">
        <v>1594</v>
      </c>
      <c r="G1808" s="62" t="s">
        <v>1587</v>
      </c>
      <c r="H1808" s="62" t="s">
        <v>1528</v>
      </c>
    </row>
    <row r="1809" spans="1:8" x14ac:dyDescent="0.2">
      <c r="A1809" s="72" t="s">
        <v>1832</v>
      </c>
      <c r="B1809" s="74">
        <v>38803</v>
      </c>
      <c r="C1809" s="71">
        <v>890</v>
      </c>
      <c r="D1809" s="64" t="s">
        <v>1197</v>
      </c>
      <c r="E1809" s="27">
        <v>719.05</v>
      </c>
      <c r="F1809" s="62" t="s">
        <v>1594</v>
      </c>
      <c r="G1809" s="62" t="s">
        <v>1587</v>
      </c>
      <c r="H1809" s="62" t="s">
        <v>1538</v>
      </c>
    </row>
    <row r="1810" spans="1:8" x14ac:dyDescent="0.2">
      <c r="A1810" s="72" t="s">
        <v>1833</v>
      </c>
      <c r="B1810" s="74">
        <v>38803</v>
      </c>
      <c r="C1810" s="71">
        <v>878</v>
      </c>
      <c r="D1810" s="64" t="s">
        <v>1197</v>
      </c>
      <c r="E1810" s="27">
        <v>-719.05</v>
      </c>
      <c r="F1810" s="62" t="s">
        <v>1594</v>
      </c>
      <c r="G1810" s="62" t="s">
        <v>1587</v>
      </c>
      <c r="H1810" s="62" t="s">
        <v>1539</v>
      </c>
    </row>
    <row r="1811" spans="1:8" x14ac:dyDescent="0.2">
      <c r="A1811" s="72" t="s">
        <v>1835</v>
      </c>
      <c r="B1811" s="74">
        <v>38803</v>
      </c>
      <c r="C1811" s="71">
        <v>56</v>
      </c>
      <c r="D1811" s="64" t="s">
        <v>1197</v>
      </c>
      <c r="E1811" s="27">
        <v>397</v>
      </c>
      <c r="F1811" s="62" t="s">
        <v>1594</v>
      </c>
      <c r="G1811" s="62" t="s">
        <v>1587</v>
      </c>
      <c r="H1811" s="62" t="s">
        <v>1541</v>
      </c>
    </row>
    <row r="1812" spans="1:8" x14ac:dyDescent="0.2">
      <c r="A1812" s="72" t="s">
        <v>1836</v>
      </c>
      <c r="B1812" s="74">
        <v>38804</v>
      </c>
      <c r="C1812" s="71">
        <v>576</v>
      </c>
      <c r="D1812" s="64" t="s">
        <v>2515</v>
      </c>
      <c r="E1812" s="72">
        <v>298.98</v>
      </c>
      <c r="F1812" s="62" t="s">
        <v>1594</v>
      </c>
      <c r="G1812" s="62" t="s">
        <v>1587</v>
      </c>
      <c r="H1812" s="62" t="s">
        <v>1528</v>
      </c>
    </row>
    <row r="1813" spans="1:8" x14ac:dyDescent="0.2">
      <c r="A1813" s="72" t="s">
        <v>1837</v>
      </c>
      <c r="B1813" s="74">
        <v>38805</v>
      </c>
      <c r="C1813" s="71">
        <v>84</v>
      </c>
      <c r="D1813" s="64" t="s">
        <v>2516</v>
      </c>
      <c r="E1813" s="72">
        <v>170.2</v>
      </c>
      <c r="F1813" s="62" t="s">
        <v>1594</v>
      </c>
      <c r="G1813" s="62" t="s">
        <v>1587</v>
      </c>
      <c r="H1813" s="62" t="s">
        <v>1597</v>
      </c>
    </row>
    <row r="1814" spans="1:8" x14ac:dyDescent="0.2">
      <c r="A1814" s="72" t="s">
        <v>1838</v>
      </c>
      <c r="B1814" s="74">
        <v>38805</v>
      </c>
      <c r="C1814" s="71">
        <v>80</v>
      </c>
      <c r="D1814" s="64" t="s">
        <v>2517</v>
      </c>
      <c r="E1814" s="72">
        <v>15225</v>
      </c>
      <c r="F1814" s="62" t="s">
        <v>1601</v>
      </c>
      <c r="G1814" s="62" t="s">
        <v>1587</v>
      </c>
      <c r="H1814" s="62" t="s">
        <v>1548</v>
      </c>
    </row>
    <row r="1815" spans="1:8" x14ac:dyDescent="0.2">
      <c r="A1815" s="72" t="s">
        <v>1839</v>
      </c>
      <c r="B1815" s="74">
        <v>38805</v>
      </c>
      <c r="C1815" s="71">
        <v>891</v>
      </c>
      <c r="D1815" s="64" t="s">
        <v>2518</v>
      </c>
      <c r="E1815" s="72">
        <v>3360</v>
      </c>
      <c r="F1815" s="62" t="s">
        <v>1610</v>
      </c>
      <c r="G1815" s="62" t="s">
        <v>1587</v>
      </c>
      <c r="H1815" s="62" t="s">
        <v>1597</v>
      </c>
    </row>
    <row r="1816" spans="1:8" x14ac:dyDescent="0.2">
      <c r="A1816" s="72" t="s">
        <v>1840</v>
      </c>
      <c r="B1816" s="74">
        <v>38805</v>
      </c>
      <c r="C1816" s="71">
        <v>837</v>
      </c>
      <c r="D1816" s="64" t="s">
        <v>2519</v>
      </c>
      <c r="E1816" s="72">
        <v>20289</v>
      </c>
      <c r="F1816" s="62" t="s">
        <v>1594</v>
      </c>
      <c r="G1816" s="62" t="s">
        <v>1588</v>
      </c>
      <c r="H1816" s="62" t="s">
        <v>1753</v>
      </c>
    </row>
    <row r="1817" spans="1:8" x14ac:dyDescent="0.2">
      <c r="A1817" s="72" t="s">
        <v>1841</v>
      </c>
      <c r="B1817" s="74">
        <v>38807</v>
      </c>
      <c r="C1817" s="71">
        <v>516</v>
      </c>
      <c r="D1817" s="64" t="s">
        <v>2519</v>
      </c>
      <c r="E1817" s="72">
        <v>3980</v>
      </c>
      <c r="F1817" s="62" t="s">
        <v>1594</v>
      </c>
      <c r="G1817" s="62" t="s">
        <v>1587</v>
      </c>
      <c r="H1817" s="62" t="s">
        <v>1538</v>
      </c>
    </row>
    <row r="1818" spans="1:8" ht="12" customHeight="1" x14ac:dyDescent="0.2">
      <c r="A1818" s="72" t="s">
        <v>1842</v>
      </c>
      <c r="B1818" s="74">
        <v>38807</v>
      </c>
      <c r="C1818" s="71">
        <v>660</v>
      </c>
      <c r="D1818" s="64" t="s">
        <v>2519</v>
      </c>
      <c r="E1818" s="72">
        <v>23100</v>
      </c>
      <c r="F1818" s="62" t="s">
        <v>1594</v>
      </c>
      <c r="G1818" s="62" t="s">
        <v>1587</v>
      </c>
      <c r="H1818" s="62" t="s">
        <v>1597</v>
      </c>
    </row>
    <row r="1819" spans="1:8" x14ac:dyDescent="0.2">
      <c r="A1819" s="72" t="s">
        <v>1843</v>
      </c>
      <c r="B1819" s="74">
        <v>38807</v>
      </c>
      <c r="C1819" s="71">
        <v>608</v>
      </c>
      <c r="D1819" s="64" t="s">
        <v>2519</v>
      </c>
      <c r="E1819" s="72">
        <v>698</v>
      </c>
      <c r="F1819" s="62" t="s">
        <v>1594</v>
      </c>
      <c r="G1819" s="62" t="s">
        <v>1587</v>
      </c>
      <c r="H1819" s="62" t="s">
        <v>1597</v>
      </c>
    </row>
    <row r="1820" spans="1:8" x14ac:dyDescent="0.2">
      <c r="A1820" s="72" t="s">
        <v>1844</v>
      </c>
      <c r="B1820" s="74">
        <v>38807</v>
      </c>
      <c r="C1820" s="71">
        <v>435</v>
      </c>
      <c r="D1820" s="64" t="s">
        <v>2519</v>
      </c>
      <c r="E1820" s="72">
        <v>9340</v>
      </c>
      <c r="F1820" s="62" t="s">
        <v>1610</v>
      </c>
      <c r="G1820" s="62" t="s">
        <v>1587</v>
      </c>
      <c r="H1820" s="62" t="s">
        <v>1528</v>
      </c>
    </row>
    <row r="1821" spans="1:8" x14ac:dyDescent="0.2">
      <c r="A1821" s="72" t="s">
        <v>1845</v>
      </c>
      <c r="B1821" s="74">
        <v>38810</v>
      </c>
      <c r="C1821" s="71">
        <v>735</v>
      </c>
      <c r="D1821" s="64" t="s">
        <v>2520</v>
      </c>
      <c r="E1821" s="72">
        <v>11800</v>
      </c>
      <c r="F1821" s="62" t="s">
        <v>1599</v>
      </c>
      <c r="G1821" s="62" t="s">
        <v>1587</v>
      </c>
      <c r="H1821" s="62" t="s">
        <v>1570</v>
      </c>
    </row>
    <row r="1822" spans="1:8" x14ac:dyDescent="0.2">
      <c r="A1822" s="72" t="s">
        <v>1846</v>
      </c>
      <c r="B1822" s="74">
        <v>38810</v>
      </c>
      <c r="C1822" s="71">
        <v>42</v>
      </c>
      <c r="D1822" s="64" t="s">
        <v>2521</v>
      </c>
      <c r="E1822" s="72">
        <v>45000</v>
      </c>
      <c r="F1822" s="62" t="s">
        <v>1594</v>
      </c>
      <c r="G1822" s="62" t="s">
        <v>1587</v>
      </c>
      <c r="H1822" s="62" t="s">
        <v>1528</v>
      </c>
    </row>
    <row r="1823" spans="1:8" x14ac:dyDescent="0.2">
      <c r="A1823" s="72" t="s">
        <v>1847</v>
      </c>
      <c r="B1823" s="74">
        <v>38811</v>
      </c>
      <c r="C1823" s="71">
        <v>618</v>
      </c>
      <c r="D1823" s="64" t="s">
        <v>2522</v>
      </c>
      <c r="E1823" s="72">
        <v>42934</v>
      </c>
      <c r="F1823" s="62" t="s">
        <v>1610</v>
      </c>
      <c r="G1823" s="62" t="s">
        <v>1587</v>
      </c>
      <c r="H1823" s="62" t="s">
        <v>1544</v>
      </c>
    </row>
    <row r="1824" spans="1:8" x14ac:dyDescent="0.2">
      <c r="A1824" s="72" t="s">
        <v>1848</v>
      </c>
      <c r="B1824" s="74">
        <v>38811</v>
      </c>
      <c r="C1824" s="71">
        <v>618</v>
      </c>
      <c r="D1824" s="64" t="s">
        <v>2523</v>
      </c>
      <c r="E1824" s="72">
        <v>9480</v>
      </c>
      <c r="F1824" s="62" t="s">
        <v>1610</v>
      </c>
      <c r="G1824" s="62" t="s">
        <v>1587</v>
      </c>
      <c r="H1824" s="62" t="s">
        <v>1544</v>
      </c>
    </row>
    <row r="1825" spans="1:8" x14ac:dyDescent="0.2">
      <c r="A1825" s="72" t="s">
        <v>1849</v>
      </c>
      <c r="B1825" s="74">
        <v>38811</v>
      </c>
      <c r="C1825" s="71">
        <v>402</v>
      </c>
      <c r="D1825" s="64" t="s">
        <v>1485</v>
      </c>
      <c r="E1825" s="72">
        <v>5900</v>
      </c>
      <c r="F1825" s="62" t="s">
        <v>1591</v>
      </c>
      <c r="G1825" s="62" t="s">
        <v>1588</v>
      </c>
      <c r="H1825" s="62" t="s">
        <v>1753</v>
      </c>
    </row>
    <row r="1826" spans="1:8" x14ac:dyDescent="0.2">
      <c r="A1826" s="72" t="s">
        <v>1850</v>
      </c>
      <c r="B1826" s="74">
        <v>38813</v>
      </c>
      <c r="C1826" s="71">
        <v>813</v>
      </c>
      <c r="D1826" s="64" t="s">
        <v>1485</v>
      </c>
      <c r="E1826" s="72">
        <v>5900</v>
      </c>
      <c r="F1826" s="62" t="s">
        <v>1963</v>
      </c>
      <c r="G1826" s="62" t="s">
        <v>1587</v>
      </c>
      <c r="H1826" s="62" t="s">
        <v>1535</v>
      </c>
    </row>
    <row r="1827" spans="1:8" x14ac:dyDescent="0.2">
      <c r="A1827" s="72" t="s">
        <v>1852</v>
      </c>
      <c r="B1827" s="74">
        <v>38814</v>
      </c>
      <c r="C1827" s="71">
        <v>893</v>
      </c>
      <c r="D1827" s="64" t="s">
        <v>1485</v>
      </c>
      <c r="E1827" s="72">
        <v>5900</v>
      </c>
      <c r="F1827" s="62" t="s">
        <v>1594</v>
      </c>
      <c r="G1827" s="62" t="s">
        <v>1587</v>
      </c>
      <c r="H1827" s="62" t="s">
        <v>1538</v>
      </c>
    </row>
    <row r="1828" spans="1:8" x14ac:dyDescent="0.2">
      <c r="A1828" s="72" t="s">
        <v>1853</v>
      </c>
      <c r="B1828" s="74">
        <v>38814</v>
      </c>
      <c r="C1828" s="71">
        <v>895</v>
      </c>
      <c r="D1828" s="64" t="s">
        <v>1485</v>
      </c>
      <c r="E1828" s="72">
        <v>5605</v>
      </c>
      <c r="F1828" s="62" t="s">
        <v>1594</v>
      </c>
      <c r="G1828" s="62" t="s">
        <v>1587</v>
      </c>
      <c r="H1828" s="62" t="s">
        <v>1578</v>
      </c>
    </row>
    <row r="1829" spans="1:8" x14ac:dyDescent="0.2">
      <c r="A1829" s="72" t="s">
        <v>1854</v>
      </c>
      <c r="B1829" s="74">
        <v>38814</v>
      </c>
      <c r="C1829" s="71">
        <v>896</v>
      </c>
      <c r="D1829" s="64" t="s">
        <v>1485</v>
      </c>
      <c r="E1829" s="72">
        <v>1140</v>
      </c>
      <c r="F1829" s="62" t="s">
        <v>1594</v>
      </c>
      <c r="G1829" s="62" t="s">
        <v>1587</v>
      </c>
      <c r="H1829" s="62" t="s">
        <v>1575</v>
      </c>
    </row>
    <row r="1830" spans="1:8" x14ac:dyDescent="0.2">
      <c r="A1830" s="72" t="s">
        <v>1876</v>
      </c>
      <c r="B1830" s="74">
        <v>38817</v>
      </c>
      <c r="C1830" s="71">
        <v>289</v>
      </c>
      <c r="D1830" s="64" t="s">
        <v>1485</v>
      </c>
      <c r="E1830" s="72">
        <v>8125</v>
      </c>
      <c r="F1830" s="62" t="s">
        <v>1599</v>
      </c>
      <c r="G1830" s="62" t="s">
        <v>1587</v>
      </c>
      <c r="H1830" s="62" t="s">
        <v>1528</v>
      </c>
    </row>
    <row r="1831" spans="1:8" x14ac:dyDescent="0.2">
      <c r="A1831" s="72" t="s">
        <v>1855</v>
      </c>
      <c r="B1831" s="74">
        <v>38817</v>
      </c>
      <c r="C1831" s="71">
        <v>591</v>
      </c>
      <c r="D1831" s="64" t="s">
        <v>1485</v>
      </c>
      <c r="E1831" s="72">
        <v>6200</v>
      </c>
      <c r="F1831" s="62" t="s">
        <v>1963</v>
      </c>
      <c r="G1831" s="62" t="s">
        <v>1587</v>
      </c>
      <c r="H1831" s="62" t="s">
        <v>1528</v>
      </c>
    </row>
    <row r="1832" spans="1:8" x14ac:dyDescent="0.2">
      <c r="A1832" s="72" t="s">
        <v>1856</v>
      </c>
      <c r="B1832" s="74">
        <v>38817</v>
      </c>
      <c r="C1832" s="71">
        <v>885</v>
      </c>
      <c r="D1832" s="64" t="s">
        <v>1485</v>
      </c>
      <c r="E1832" s="72">
        <v>340</v>
      </c>
      <c r="F1832" s="62" t="s">
        <v>1963</v>
      </c>
      <c r="G1832" s="62" t="s">
        <v>1587</v>
      </c>
      <c r="H1832" s="62" t="s">
        <v>1528</v>
      </c>
    </row>
    <row r="1833" spans="1:8" x14ac:dyDescent="0.2">
      <c r="A1833" s="72" t="s">
        <v>1857</v>
      </c>
      <c r="B1833" s="74">
        <v>38817</v>
      </c>
      <c r="C1833" s="71">
        <v>169</v>
      </c>
      <c r="D1833" s="64" t="s">
        <v>165</v>
      </c>
      <c r="E1833" s="72">
        <v>8047</v>
      </c>
      <c r="F1833" s="62" t="s">
        <v>1591</v>
      </c>
      <c r="G1833" s="62" t="s">
        <v>1587</v>
      </c>
      <c r="H1833" s="62" t="s">
        <v>1538</v>
      </c>
    </row>
    <row r="1834" spans="1:8" x14ac:dyDescent="0.2">
      <c r="A1834" s="72" t="s">
        <v>1858</v>
      </c>
      <c r="B1834" s="74">
        <v>38817</v>
      </c>
      <c r="C1834" s="71">
        <v>80</v>
      </c>
      <c r="D1834" s="64" t="s">
        <v>165</v>
      </c>
      <c r="E1834" s="72">
        <v>18700</v>
      </c>
      <c r="F1834" s="62" t="s">
        <v>1594</v>
      </c>
      <c r="G1834" s="62" t="s">
        <v>1587</v>
      </c>
      <c r="H1834" s="62" t="s">
        <v>1548</v>
      </c>
    </row>
    <row r="1835" spans="1:8" x14ac:dyDescent="0.2">
      <c r="A1835" s="72" t="s">
        <v>1859</v>
      </c>
      <c r="B1835" s="74">
        <v>38817</v>
      </c>
      <c r="C1835" s="71">
        <v>80</v>
      </c>
      <c r="D1835" s="64" t="s">
        <v>165</v>
      </c>
      <c r="E1835" s="72">
        <v>18300</v>
      </c>
      <c r="F1835" s="62" t="s">
        <v>1601</v>
      </c>
      <c r="G1835" s="62" t="s">
        <v>1587</v>
      </c>
      <c r="H1835" s="62" t="s">
        <v>1548</v>
      </c>
    </row>
    <row r="1836" spans="1:8" x14ac:dyDescent="0.2">
      <c r="A1836" s="72" t="s">
        <v>1860</v>
      </c>
      <c r="B1836" s="74">
        <v>38817</v>
      </c>
      <c r="C1836" s="71">
        <v>80</v>
      </c>
      <c r="D1836" s="64" t="s">
        <v>165</v>
      </c>
      <c r="E1836" s="27">
        <v>28000</v>
      </c>
      <c r="F1836" s="62" t="s">
        <v>1601</v>
      </c>
      <c r="G1836" s="62" t="s">
        <v>1587</v>
      </c>
      <c r="H1836" s="62" t="s">
        <v>1548</v>
      </c>
    </row>
    <row r="1837" spans="1:8" x14ac:dyDescent="0.2">
      <c r="A1837" s="72" t="s">
        <v>1861</v>
      </c>
      <c r="B1837" s="74">
        <v>38817</v>
      </c>
      <c r="C1837" s="71">
        <v>80</v>
      </c>
      <c r="D1837" s="64" t="s">
        <v>165</v>
      </c>
      <c r="E1837" s="27">
        <v>29225</v>
      </c>
      <c r="F1837" s="62" t="s">
        <v>1594</v>
      </c>
      <c r="G1837" s="62" t="s">
        <v>1587</v>
      </c>
      <c r="H1837" s="62" t="s">
        <v>1548</v>
      </c>
    </row>
    <row r="1838" spans="1:8" x14ac:dyDescent="0.2">
      <c r="A1838" s="72" t="s">
        <v>1862</v>
      </c>
      <c r="B1838" s="74">
        <v>38817</v>
      </c>
      <c r="C1838" s="71">
        <v>80</v>
      </c>
      <c r="D1838" s="64" t="s">
        <v>2524</v>
      </c>
      <c r="E1838" s="72">
        <v>58990</v>
      </c>
      <c r="F1838" s="62" t="s">
        <v>1594</v>
      </c>
      <c r="G1838" s="62" t="s">
        <v>1587</v>
      </c>
      <c r="H1838" s="62" t="s">
        <v>1548</v>
      </c>
    </row>
    <row r="1839" spans="1:8" x14ac:dyDescent="0.2">
      <c r="A1839" s="72" t="s">
        <v>1863</v>
      </c>
      <c r="B1839" s="74">
        <v>38817</v>
      </c>
      <c r="C1839" s="71">
        <v>700</v>
      </c>
      <c r="D1839" s="64" t="s">
        <v>2524</v>
      </c>
      <c r="E1839" s="72">
        <v>42890</v>
      </c>
      <c r="F1839" s="62" t="s">
        <v>1594</v>
      </c>
      <c r="G1839" s="62" t="s">
        <v>1587</v>
      </c>
      <c r="H1839" s="62" t="s">
        <v>1551</v>
      </c>
    </row>
    <row r="1840" spans="1:8" x14ac:dyDescent="0.2">
      <c r="A1840" s="72" t="s">
        <v>1864</v>
      </c>
      <c r="B1840" s="74">
        <v>38817</v>
      </c>
      <c r="C1840" s="71">
        <v>700</v>
      </c>
      <c r="D1840" s="64" t="s">
        <v>2525</v>
      </c>
      <c r="E1840" s="72">
        <v>5480</v>
      </c>
      <c r="F1840" s="62" t="s">
        <v>1594</v>
      </c>
      <c r="G1840" s="62" t="s">
        <v>1587</v>
      </c>
      <c r="H1840" s="62" t="s">
        <v>1551</v>
      </c>
    </row>
    <row r="1841" spans="1:8" x14ac:dyDescent="0.2">
      <c r="A1841" s="72" t="s">
        <v>1865</v>
      </c>
      <c r="B1841" s="74">
        <v>38817</v>
      </c>
      <c r="C1841" s="71">
        <v>700</v>
      </c>
      <c r="D1841" s="64" t="s">
        <v>2526</v>
      </c>
      <c r="E1841" s="72">
        <v>4777</v>
      </c>
      <c r="F1841" s="62" t="s">
        <v>1594</v>
      </c>
      <c r="G1841" s="62" t="s">
        <v>1587</v>
      </c>
      <c r="H1841" s="62" t="s">
        <v>1551</v>
      </c>
    </row>
    <row r="1842" spans="1:8" x14ac:dyDescent="0.2">
      <c r="A1842" s="72" t="s">
        <v>1866</v>
      </c>
      <c r="B1842" s="74">
        <v>38817</v>
      </c>
      <c r="C1842" s="71">
        <v>700</v>
      </c>
      <c r="D1842" s="64" t="s">
        <v>2527</v>
      </c>
      <c r="E1842" s="72">
        <v>287.52999999999997</v>
      </c>
      <c r="F1842" s="62" t="s">
        <v>1594</v>
      </c>
      <c r="G1842" s="62" t="s">
        <v>1587</v>
      </c>
      <c r="H1842" s="62" t="s">
        <v>1551</v>
      </c>
    </row>
    <row r="1843" spans="1:8" x14ac:dyDescent="0.2">
      <c r="A1843" s="72" t="s">
        <v>1868</v>
      </c>
      <c r="B1843" s="74">
        <v>38817</v>
      </c>
      <c r="C1843" s="71">
        <v>700</v>
      </c>
      <c r="D1843" s="64" t="s">
        <v>2528</v>
      </c>
      <c r="E1843" s="72">
        <v>53990</v>
      </c>
      <c r="F1843" s="62" t="s">
        <v>1594</v>
      </c>
      <c r="G1843" s="62" t="s">
        <v>1587</v>
      </c>
      <c r="H1843" s="62" t="s">
        <v>1551</v>
      </c>
    </row>
    <row r="1844" spans="1:8" x14ac:dyDescent="0.2">
      <c r="A1844" s="72" t="s">
        <v>1869</v>
      </c>
      <c r="B1844" s="74">
        <v>38817</v>
      </c>
      <c r="C1844" s="71">
        <v>700</v>
      </c>
      <c r="D1844" s="64" t="s">
        <v>2529</v>
      </c>
      <c r="E1844" s="72">
        <v>5100</v>
      </c>
      <c r="F1844" s="62" t="s">
        <v>1594</v>
      </c>
      <c r="G1844" s="62" t="s">
        <v>1587</v>
      </c>
      <c r="H1844" s="62" t="s">
        <v>1551</v>
      </c>
    </row>
    <row r="1845" spans="1:8" x14ac:dyDescent="0.2">
      <c r="A1845" s="72" t="s">
        <v>1870</v>
      </c>
      <c r="B1845" s="74">
        <v>38817</v>
      </c>
      <c r="C1845" s="71">
        <v>78</v>
      </c>
      <c r="D1845" s="64" t="s">
        <v>2529</v>
      </c>
      <c r="E1845" s="72">
        <v>8400</v>
      </c>
      <c r="F1845" s="62" t="s">
        <v>1594</v>
      </c>
      <c r="G1845" s="62" t="s">
        <v>1587</v>
      </c>
      <c r="H1845" s="62" t="s">
        <v>1597</v>
      </c>
    </row>
    <row r="1846" spans="1:8" x14ac:dyDescent="0.2">
      <c r="A1846" s="72" t="s">
        <v>1871</v>
      </c>
      <c r="B1846" s="74">
        <v>38817</v>
      </c>
      <c r="C1846" s="71">
        <v>753</v>
      </c>
      <c r="D1846" s="64" t="s">
        <v>2529</v>
      </c>
      <c r="E1846" s="72">
        <v>333.05</v>
      </c>
      <c r="F1846" s="62" t="s">
        <v>1594</v>
      </c>
      <c r="G1846" s="62" t="s">
        <v>1587</v>
      </c>
      <c r="H1846" s="62" t="s">
        <v>1597</v>
      </c>
    </row>
    <row r="1847" spans="1:8" x14ac:dyDescent="0.2">
      <c r="A1847" s="72" t="s">
        <v>1873</v>
      </c>
      <c r="B1847" s="74">
        <v>38817</v>
      </c>
      <c r="C1847" s="71">
        <v>897</v>
      </c>
      <c r="D1847" s="64" t="s">
        <v>1438</v>
      </c>
      <c r="E1847" s="72">
        <v>364.5</v>
      </c>
      <c r="F1847" s="62" t="s">
        <v>1594</v>
      </c>
      <c r="G1847" s="62" t="s">
        <v>1587</v>
      </c>
      <c r="H1847" s="62" t="s">
        <v>1597</v>
      </c>
    </row>
    <row r="1848" spans="1:8" x14ac:dyDescent="0.2">
      <c r="A1848" s="72" t="s">
        <v>1875</v>
      </c>
      <c r="B1848" s="74">
        <v>38817</v>
      </c>
      <c r="C1848" s="71">
        <v>407</v>
      </c>
      <c r="D1848" s="64" t="s">
        <v>1438</v>
      </c>
      <c r="E1848" s="27">
        <v>-364.5</v>
      </c>
      <c r="F1848" s="62" t="s">
        <v>1594</v>
      </c>
      <c r="G1848" s="62" t="s">
        <v>1587</v>
      </c>
      <c r="H1848" s="62" t="s">
        <v>1597</v>
      </c>
    </row>
    <row r="1849" spans="1:8" x14ac:dyDescent="0.2">
      <c r="A1849" s="72" t="s">
        <v>1877</v>
      </c>
      <c r="B1849" s="74">
        <v>38817</v>
      </c>
      <c r="C1849" s="71">
        <v>218</v>
      </c>
      <c r="D1849" s="64" t="s">
        <v>736</v>
      </c>
      <c r="E1849" s="72">
        <v>8400</v>
      </c>
      <c r="F1849" s="62" t="s">
        <v>1594</v>
      </c>
      <c r="G1849" s="62" t="s">
        <v>1587</v>
      </c>
      <c r="H1849" s="62" t="s">
        <v>1597</v>
      </c>
    </row>
    <row r="1850" spans="1:8" x14ac:dyDescent="0.2">
      <c r="A1850" s="72" t="s">
        <v>1880</v>
      </c>
      <c r="B1850" s="74">
        <v>38817</v>
      </c>
      <c r="C1850" s="71">
        <v>540</v>
      </c>
      <c r="D1850" s="64" t="s">
        <v>736</v>
      </c>
      <c r="E1850" s="72">
        <v>6653</v>
      </c>
      <c r="F1850" s="62" t="s">
        <v>1591</v>
      </c>
      <c r="G1850" s="62" t="s">
        <v>1587</v>
      </c>
      <c r="H1850" s="62" t="s">
        <v>1528</v>
      </c>
    </row>
    <row r="1851" spans="1:8" x14ac:dyDescent="0.2">
      <c r="A1851" s="72" t="s">
        <v>1881</v>
      </c>
      <c r="B1851" s="74">
        <v>38817</v>
      </c>
      <c r="C1851" s="71">
        <v>7</v>
      </c>
      <c r="D1851" s="64" t="s">
        <v>736</v>
      </c>
      <c r="E1851" s="72">
        <v>8000</v>
      </c>
      <c r="F1851" s="62" t="s">
        <v>1963</v>
      </c>
      <c r="G1851" s="62" t="s">
        <v>1587</v>
      </c>
      <c r="H1851" s="62" t="s">
        <v>1528</v>
      </c>
    </row>
    <row r="1852" spans="1:8" x14ac:dyDescent="0.2">
      <c r="A1852" s="72" t="s">
        <v>1882</v>
      </c>
      <c r="B1852" s="74">
        <v>38824</v>
      </c>
      <c r="C1852" s="71">
        <v>289</v>
      </c>
      <c r="D1852" s="64" t="s">
        <v>736</v>
      </c>
      <c r="E1852" s="72">
        <v>-8000</v>
      </c>
      <c r="F1852" s="62" t="s">
        <v>1599</v>
      </c>
      <c r="G1852" s="62" t="s">
        <v>1587</v>
      </c>
      <c r="H1852" s="62" t="s">
        <v>1528</v>
      </c>
    </row>
    <row r="1853" spans="1:8" x14ac:dyDescent="0.2">
      <c r="A1853" s="72" t="s">
        <v>1878</v>
      </c>
      <c r="B1853" s="74">
        <v>38824</v>
      </c>
      <c r="C1853" s="71">
        <v>267</v>
      </c>
      <c r="D1853" s="64" t="s">
        <v>736</v>
      </c>
      <c r="E1853" s="72">
        <v>10300</v>
      </c>
      <c r="F1853" s="62" t="s">
        <v>1601</v>
      </c>
      <c r="G1853" s="62" t="s">
        <v>1587</v>
      </c>
      <c r="H1853" s="62" t="s">
        <v>1532</v>
      </c>
    </row>
    <row r="1854" spans="1:8" x14ac:dyDescent="0.2">
      <c r="A1854" s="72" t="s">
        <v>1879</v>
      </c>
      <c r="B1854" s="74">
        <v>38824</v>
      </c>
      <c r="C1854" s="71">
        <v>894</v>
      </c>
      <c r="D1854" s="64" t="s">
        <v>736</v>
      </c>
      <c r="E1854" s="72">
        <v>1450</v>
      </c>
      <c r="F1854" s="62" t="s">
        <v>1963</v>
      </c>
      <c r="G1854" s="62" t="s">
        <v>1587</v>
      </c>
      <c r="H1854" s="62" t="s">
        <v>1528</v>
      </c>
    </row>
    <row r="1855" spans="1:8" x14ac:dyDescent="0.2">
      <c r="A1855" s="72" t="s">
        <v>1883</v>
      </c>
      <c r="B1855" s="74">
        <v>38825</v>
      </c>
      <c r="C1855" s="71">
        <v>64</v>
      </c>
      <c r="D1855" s="64" t="s">
        <v>736</v>
      </c>
      <c r="E1855" s="72">
        <v>-605</v>
      </c>
      <c r="F1855" s="62" t="s">
        <v>1610</v>
      </c>
      <c r="G1855" s="62" t="s">
        <v>1587</v>
      </c>
      <c r="H1855" s="62" t="s">
        <v>1597</v>
      </c>
    </row>
    <row r="1856" spans="1:8" x14ac:dyDescent="0.2">
      <c r="A1856" s="72" t="s">
        <v>1884</v>
      </c>
      <c r="B1856" s="74">
        <v>38825</v>
      </c>
      <c r="C1856" s="71">
        <v>676</v>
      </c>
      <c r="D1856" s="64" t="s">
        <v>736</v>
      </c>
      <c r="E1856" s="27">
        <v>905.78</v>
      </c>
      <c r="F1856" s="62" t="s">
        <v>1610</v>
      </c>
      <c r="G1856" s="62" t="s">
        <v>1587</v>
      </c>
      <c r="H1856" s="62" t="s">
        <v>1597</v>
      </c>
    </row>
    <row r="1857" spans="1:8" x14ac:dyDescent="0.2">
      <c r="A1857" s="72" t="s">
        <v>1885</v>
      </c>
      <c r="B1857" s="74">
        <v>38825</v>
      </c>
      <c r="C1857" s="71">
        <v>656</v>
      </c>
      <c r="D1857" s="64" t="s">
        <v>736</v>
      </c>
      <c r="E1857" s="69">
        <v>9733</v>
      </c>
      <c r="F1857" s="62" t="s">
        <v>1591</v>
      </c>
      <c r="G1857" s="62" t="s">
        <v>1587</v>
      </c>
      <c r="H1857" s="62" t="s">
        <v>1573</v>
      </c>
    </row>
    <row r="1858" spans="1:8" x14ac:dyDescent="0.2">
      <c r="A1858" s="72" t="s">
        <v>1886</v>
      </c>
      <c r="B1858" s="74">
        <v>38826</v>
      </c>
      <c r="C1858" s="71">
        <v>642</v>
      </c>
      <c r="D1858" s="64" t="s">
        <v>736</v>
      </c>
      <c r="E1858" s="27">
        <v>875</v>
      </c>
      <c r="F1858" s="62" t="s">
        <v>1594</v>
      </c>
      <c r="G1858" s="62" t="s">
        <v>1587</v>
      </c>
      <c r="H1858" s="62" t="s">
        <v>1573</v>
      </c>
    </row>
    <row r="1859" spans="1:8" x14ac:dyDescent="0.2">
      <c r="A1859" s="72" t="s">
        <v>1887</v>
      </c>
      <c r="B1859" s="74">
        <v>38826</v>
      </c>
      <c r="C1859" s="71">
        <v>269</v>
      </c>
      <c r="D1859" s="64" t="s">
        <v>2530</v>
      </c>
      <c r="E1859" s="72">
        <v>32860</v>
      </c>
      <c r="F1859" s="62" t="s">
        <v>1594</v>
      </c>
      <c r="G1859" s="62" t="s">
        <v>1587</v>
      </c>
      <c r="H1859" s="62" t="s">
        <v>1597</v>
      </c>
    </row>
    <row r="1860" spans="1:8" x14ac:dyDescent="0.2">
      <c r="A1860" s="72" t="s">
        <v>1888</v>
      </c>
      <c r="B1860" s="74">
        <v>38826</v>
      </c>
      <c r="C1860" s="71">
        <v>80</v>
      </c>
      <c r="D1860" s="64" t="s">
        <v>2531</v>
      </c>
      <c r="E1860" s="72">
        <v>43237.75</v>
      </c>
      <c r="F1860" s="62" t="s">
        <v>1594</v>
      </c>
      <c r="G1860" s="62" t="s">
        <v>1587</v>
      </c>
      <c r="H1860" s="62" t="s">
        <v>1548</v>
      </c>
    </row>
    <row r="1861" spans="1:8" x14ac:dyDescent="0.2">
      <c r="A1861" s="72" t="s">
        <v>1889</v>
      </c>
      <c r="B1861" s="74">
        <v>38826</v>
      </c>
      <c r="C1861" s="71">
        <v>537</v>
      </c>
      <c r="D1861" s="64" t="s">
        <v>2531</v>
      </c>
      <c r="E1861" s="72">
        <v>14935</v>
      </c>
      <c r="F1861" s="62" t="s">
        <v>1963</v>
      </c>
      <c r="G1861" s="62" t="s">
        <v>1587</v>
      </c>
      <c r="H1861" s="62" t="s">
        <v>1581</v>
      </c>
    </row>
    <row r="1862" spans="1:8" x14ac:dyDescent="0.2">
      <c r="A1862" s="72" t="s">
        <v>1890</v>
      </c>
      <c r="B1862" s="74">
        <v>38826</v>
      </c>
      <c r="C1862" s="71">
        <v>618</v>
      </c>
      <c r="D1862" s="64" t="s">
        <v>2532</v>
      </c>
      <c r="E1862" s="72">
        <v>1140</v>
      </c>
      <c r="F1862" s="62" t="s">
        <v>1610</v>
      </c>
      <c r="G1862" s="62" t="s">
        <v>1587</v>
      </c>
      <c r="H1862" s="62" t="s">
        <v>1544</v>
      </c>
    </row>
    <row r="1863" spans="1:8" x14ac:dyDescent="0.2">
      <c r="A1863" s="72">
        <v>8</v>
      </c>
      <c r="B1863" s="74">
        <v>38828</v>
      </c>
      <c r="C1863" s="71">
        <v>80</v>
      </c>
      <c r="D1863" s="64" t="s">
        <v>2532</v>
      </c>
      <c r="E1863" s="72">
        <v>7055</v>
      </c>
      <c r="F1863" s="62" t="s">
        <v>1601</v>
      </c>
      <c r="G1863" s="62" t="s">
        <v>1587</v>
      </c>
      <c r="H1863" s="62" t="s">
        <v>1548</v>
      </c>
    </row>
    <row r="1864" spans="1:8" x14ac:dyDescent="0.2">
      <c r="A1864" s="72" t="s">
        <v>1891</v>
      </c>
      <c r="B1864" s="74">
        <v>38828</v>
      </c>
      <c r="C1864" s="71">
        <v>618</v>
      </c>
      <c r="D1864" s="64" t="s">
        <v>2532</v>
      </c>
      <c r="E1864" s="72">
        <v>7354</v>
      </c>
      <c r="F1864" s="62" t="s">
        <v>1610</v>
      </c>
      <c r="G1864" s="62" t="s">
        <v>1587</v>
      </c>
      <c r="H1864" s="62" t="s">
        <v>1544</v>
      </c>
    </row>
    <row r="1865" spans="1:8" x14ac:dyDescent="0.2">
      <c r="A1865" s="72" t="s">
        <v>1893</v>
      </c>
      <c r="B1865" s="74">
        <v>38828</v>
      </c>
      <c r="C1865" s="71">
        <v>899</v>
      </c>
      <c r="D1865" s="64" t="s">
        <v>2532</v>
      </c>
      <c r="E1865" s="72">
        <v>530</v>
      </c>
      <c r="F1865" s="62" t="s">
        <v>1963</v>
      </c>
      <c r="G1865" s="62" t="s">
        <v>1587</v>
      </c>
      <c r="H1865" s="62" t="s">
        <v>1533</v>
      </c>
    </row>
    <row r="1866" spans="1:8" x14ac:dyDescent="0.2">
      <c r="A1866" s="72" t="s">
        <v>1894</v>
      </c>
      <c r="B1866" s="74">
        <v>38828</v>
      </c>
      <c r="C1866" s="71">
        <v>11</v>
      </c>
      <c r="D1866" s="64" t="s">
        <v>2532</v>
      </c>
      <c r="E1866" s="72">
        <v>22250</v>
      </c>
      <c r="F1866" s="62" t="s">
        <v>1594</v>
      </c>
      <c r="G1866" s="62" t="s">
        <v>1587</v>
      </c>
      <c r="H1866" s="62" t="s">
        <v>1538</v>
      </c>
    </row>
    <row r="1867" spans="1:8" x14ac:dyDescent="0.2">
      <c r="A1867" s="72" t="s">
        <v>1895</v>
      </c>
      <c r="B1867" s="74">
        <v>38828</v>
      </c>
      <c r="C1867" s="71">
        <v>822</v>
      </c>
      <c r="D1867" s="64" t="s">
        <v>2532</v>
      </c>
      <c r="E1867" s="72">
        <v>5200</v>
      </c>
      <c r="F1867" s="62" t="s">
        <v>1591</v>
      </c>
      <c r="G1867" s="62" t="s">
        <v>1587</v>
      </c>
      <c r="H1867" s="62" t="s">
        <v>1597</v>
      </c>
    </row>
    <row r="1868" spans="1:8" x14ac:dyDescent="0.2">
      <c r="A1868" s="72" t="s">
        <v>1897</v>
      </c>
      <c r="B1868" s="74">
        <v>38831</v>
      </c>
      <c r="C1868" s="71">
        <v>54</v>
      </c>
      <c r="D1868" s="64" t="s">
        <v>2532</v>
      </c>
      <c r="E1868" s="72">
        <v>13395</v>
      </c>
      <c r="F1868" s="62" t="s">
        <v>1594</v>
      </c>
      <c r="G1868" s="62" t="s">
        <v>1587</v>
      </c>
      <c r="H1868" s="62" t="s">
        <v>1597</v>
      </c>
    </row>
    <row r="1869" spans="1:8" x14ac:dyDescent="0.2">
      <c r="A1869" s="72" t="s">
        <v>1898</v>
      </c>
      <c r="B1869" s="74">
        <v>38831</v>
      </c>
      <c r="C1869" s="71">
        <v>80</v>
      </c>
      <c r="D1869" s="64" t="s">
        <v>2532</v>
      </c>
      <c r="E1869" s="72">
        <v>875</v>
      </c>
      <c r="F1869" s="62" t="s">
        <v>1601</v>
      </c>
      <c r="G1869" s="62" t="s">
        <v>1587</v>
      </c>
      <c r="H1869" s="62" t="s">
        <v>1548</v>
      </c>
    </row>
    <row r="1870" spans="1:8" x14ac:dyDescent="0.2">
      <c r="A1870" s="72" t="s">
        <v>1899</v>
      </c>
      <c r="B1870" s="74">
        <v>38831</v>
      </c>
      <c r="C1870" s="71">
        <v>80</v>
      </c>
      <c r="D1870" s="64" t="s">
        <v>542</v>
      </c>
      <c r="E1870" s="72">
        <v>18850</v>
      </c>
      <c r="F1870" s="62" t="s">
        <v>1594</v>
      </c>
      <c r="G1870" s="62" t="s">
        <v>1587</v>
      </c>
      <c r="H1870" s="62" t="s">
        <v>1548</v>
      </c>
    </row>
    <row r="1871" spans="1:8" x14ac:dyDescent="0.2">
      <c r="A1871" s="72" t="s">
        <v>1900</v>
      </c>
      <c r="B1871" s="74">
        <v>38831</v>
      </c>
      <c r="C1871" s="71">
        <v>80</v>
      </c>
      <c r="D1871" s="64" t="s">
        <v>542</v>
      </c>
      <c r="E1871" s="72">
        <v>8550</v>
      </c>
      <c r="F1871" s="62" t="s">
        <v>1601</v>
      </c>
      <c r="G1871" s="62" t="s">
        <v>1587</v>
      </c>
      <c r="H1871" s="62" t="s">
        <v>1548</v>
      </c>
    </row>
    <row r="1872" spans="1:8" x14ac:dyDescent="0.2">
      <c r="A1872" s="72" t="s">
        <v>1901</v>
      </c>
      <c r="B1872" s="74">
        <v>38831</v>
      </c>
      <c r="C1872" s="71">
        <v>900</v>
      </c>
      <c r="D1872" s="64" t="s">
        <v>542</v>
      </c>
      <c r="E1872" s="72">
        <v>9140</v>
      </c>
      <c r="F1872" s="62" t="s">
        <v>1610</v>
      </c>
      <c r="G1872" s="62" t="s">
        <v>1587</v>
      </c>
      <c r="H1872" s="62" t="s">
        <v>1558</v>
      </c>
    </row>
    <row r="1873" spans="1:8" x14ac:dyDescent="0.2">
      <c r="A1873" s="72" t="s">
        <v>1902</v>
      </c>
      <c r="B1873" s="74">
        <v>38831</v>
      </c>
      <c r="C1873" s="71">
        <v>891</v>
      </c>
      <c r="D1873" s="64" t="s">
        <v>542</v>
      </c>
      <c r="E1873" s="72">
        <v>28490</v>
      </c>
      <c r="F1873" s="62" t="s">
        <v>1594</v>
      </c>
      <c r="G1873" s="62" t="s">
        <v>1587</v>
      </c>
      <c r="H1873" s="62" t="s">
        <v>1597</v>
      </c>
    </row>
    <row r="1874" spans="1:8" x14ac:dyDescent="0.2">
      <c r="A1874" s="72" t="s">
        <v>1903</v>
      </c>
      <c r="B1874" s="74">
        <v>38831</v>
      </c>
      <c r="C1874" s="71">
        <v>539</v>
      </c>
      <c r="D1874" s="64" t="s">
        <v>542</v>
      </c>
      <c r="E1874" s="72">
        <v>20000</v>
      </c>
      <c r="F1874" s="62" t="s">
        <v>1594</v>
      </c>
      <c r="G1874" s="62" t="s">
        <v>1587</v>
      </c>
      <c r="H1874" s="62" t="s">
        <v>1538</v>
      </c>
    </row>
    <row r="1875" spans="1:8" x14ac:dyDescent="0.2">
      <c r="A1875" s="72" t="s">
        <v>1904</v>
      </c>
      <c r="B1875" s="74">
        <v>38831</v>
      </c>
      <c r="C1875" s="71">
        <v>384</v>
      </c>
      <c r="D1875" s="64" t="s">
        <v>542</v>
      </c>
      <c r="E1875" s="72">
        <v>9400</v>
      </c>
      <c r="F1875" s="62" t="s">
        <v>1594</v>
      </c>
      <c r="G1875" s="62" t="s">
        <v>1587</v>
      </c>
      <c r="H1875" s="62" t="s">
        <v>1597</v>
      </c>
    </row>
    <row r="1876" spans="1:8" x14ac:dyDescent="0.2">
      <c r="A1876" s="72" t="s">
        <v>1905</v>
      </c>
      <c r="B1876" s="74">
        <v>38832</v>
      </c>
      <c r="C1876" s="71">
        <v>911</v>
      </c>
      <c r="D1876" s="64" t="s">
        <v>542</v>
      </c>
      <c r="E1876" s="27">
        <v>17000</v>
      </c>
      <c r="F1876" s="62" t="s">
        <v>1594</v>
      </c>
      <c r="G1876" s="62" t="s">
        <v>1587</v>
      </c>
      <c r="H1876" s="62" t="s">
        <v>1538</v>
      </c>
    </row>
    <row r="1877" spans="1:8" x14ac:dyDescent="0.2">
      <c r="A1877" s="72" t="s">
        <v>1906</v>
      </c>
      <c r="B1877" s="74">
        <v>38832</v>
      </c>
      <c r="C1877" s="71">
        <v>157</v>
      </c>
      <c r="D1877" s="64" t="s">
        <v>2533</v>
      </c>
      <c r="E1877" s="72">
        <v>16000</v>
      </c>
      <c r="F1877" s="62" t="s">
        <v>1594</v>
      </c>
      <c r="G1877" s="62" t="s">
        <v>1587</v>
      </c>
      <c r="H1877" s="62" t="s">
        <v>1597</v>
      </c>
    </row>
    <row r="1878" spans="1:8" x14ac:dyDescent="0.2">
      <c r="A1878" s="72" t="s">
        <v>1907</v>
      </c>
      <c r="B1878" s="74">
        <v>38832</v>
      </c>
      <c r="C1878" s="71">
        <v>330</v>
      </c>
      <c r="D1878" s="64" t="s">
        <v>845</v>
      </c>
      <c r="E1878" s="72">
        <v>59500</v>
      </c>
      <c r="F1878" s="62" t="s">
        <v>1610</v>
      </c>
      <c r="G1878" s="62" t="s">
        <v>1587</v>
      </c>
      <c r="H1878" s="62" t="s">
        <v>1597</v>
      </c>
    </row>
    <row r="1879" spans="1:8" x14ac:dyDescent="0.2">
      <c r="A1879" s="72" t="s">
        <v>1908</v>
      </c>
      <c r="B1879" s="74">
        <v>38832</v>
      </c>
      <c r="C1879" s="71">
        <v>176</v>
      </c>
      <c r="D1879" s="64" t="s">
        <v>845</v>
      </c>
      <c r="E1879" s="72">
        <v>1100</v>
      </c>
      <c r="F1879" s="62" t="s">
        <v>1599</v>
      </c>
      <c r="G1879" s="62" t="s">
        <v>1587</v>
      </c>
      <c r="H1879" s="62" t="s">
        <v>1528</v>
      </c>
    </row>
    <row r="1880" spans="1:8" x14ac:dyDescent="0.2">
      <c r="A1880" s="72" t="s">
        <v>1909</v>
      </c>
      <c r="B1880" s="74">
        <v>38833</v>
      </c>
      <c r="C1880" s="71">
        <v>289</v>
      </c>
      <c r="D1880" s="64" t="s">
        <v>845</v>
      </c>
      <c r="E1880" s="27">
        <v>7600</v>
      </c>
      <c r="F1880" s="62" t="s">
        <v>1594</v>
      </c>
      <c r="G1880" s="62" t="s">
        <v>1587</v>
      </c>
      <c r="H1880" s="62" t="s">
        <v>1528</v>
      </c>
    </row>
    <row r="1881" spans="1:8" x14ac:dyDescent="0.2">
      <c r="A1881" s="72" t="s">
        <v>1910</v>
      </c>
      <c r="B1881" s="74">
        <v>38833</v>
      </c>
      <c r="C1881" s="71">
        <v>19</v>
      </c>
      <c r="D1881" s="64" t="s">
        <v>845</v>
      </c>
      <c r="E1881" s="27">
        <v>81.040000000000006</v>
      </c>
      <c r="F1881" s="62" t="s">
        <v>1594</v>
      </c>
      <c r="G1881" s="62" t="s">
        <v>1587</v>
      </c>
      <c r="H1881" s="62" t="s">
        <v>1528</v>
      </c>
    </row>
    <row r="1882" spans="1:8" x14ac:dyDescent="0.2">
      <c r="A1882" s="72" t="s">
        <v>1911</v>
      </c>
      <c r="B1882" s="74">
        <v>38833</v>
      </c>
      <c r="C1882" s="71">
        <v>295</v>
      </c>
      <c r="D1882" s="64" t="s">
        <v>845</v>
      </c>
      <c r="E1882" s="27">
        <v>682.5</v>
      </c>
      <c r="F1882" s="62" t="s">
        <v>1610</v>
      </c>
      <c r="G1882" s="62" t="s">
        <v>1587</v>
      </c>
      <c r="H1882" s="62" t="s">
        <v>1597</v>
      </c>
    </row>
    <row r="1883" spans="1:8" x14ac:dyDescent="0.2">
      <c r="A1883" s="72" t="s">
        <v>1912</v>
      </c>
      <c r="B1883" s="74">
        <v>38834</v>
      </c>
      <c r="C1883" s="71">
        <v>898</v>
      </c>
      <c r="D1883" s="64" t="s">
        <v>2534</v>
      </c>
      <c r="E1883" s="72">
        <v>900</v>
      </c>
      <c r="F1883" s="62" t="s">
        <v>1610</v>
      </c>
      <c r="G1883" s="62" t="s">
        <v>1587</v>
      </c>
      <c r="H1883" s="62" t="s">
        <v>1597</v>
      </c>
    </row>
    <row r="1884" spans="1:8" x14ac:dyDescent="0.2">
      <c r="A1884" s="72" t="s">
        <v>1913</v>
      </c>
      <c r="B1884" s="74">
        <v>38835</v>
      </c>
      <c r="C1884" s="71">
        <v>72</v>
      </c>
      <c r="D1884" s="64" t="s">
        <v>2534</v>
      </c>
      <c r="E1884" s="72">
        <v>603</v>
      </c>
      <c r="F1884" s="62" t="s">
        <v>1599</v>
      </c>
      <c r="G1884" s="62" t="s">
        <v>1587</v>
      </c>
      <c r="H1884" s="62" t="s">
        <v>1528</v>
      </c>
    </row>
    <row r="1885" spans="1:8" x14ac:dyDescent="0.2">
      <c r="A1885" s="72" t="s">
        <v>1914</v>
      </c>
      <c r="B1885" s="74">
        <v>38835</v>
      </c>
      <c r="C1885" s="71">
        <v>80</v>
      </c>
      <c r="D1885" s="64" t="s">
        <v>2534</v>
      </c>
      <c r="E1885" s="72">
        <v>936</v>
      </c>
      <c r="F1885" s="62" t="s">
        <v>1601</v>
      </c>
      <c r="G1885" s="62" t="s">
        <v>1587</v>
      </c>
      <c r="H1885" s="62" t="s">
        <v>1548</v>
      </c>
    </row>
    <row r="1886" spans="1:8" x14ac:dyDescent="0.2">
      <c r="A1886" s="72" t="s">
        <v>1915</v>
      </c>
      <c r="B1886" s="74">
        <v>38835</v>
      </c>
      <c r="C1886" s="71">
        <v>903</v>
      </c>
      <c r="D1886" s="64" t="s">
        <v>2534</v>
      </c>
      <c r="E1886" s="72">
        <v>1624.4</v>
      </c>
      <c r="F1886" s="62" t="s">
        <v>1594</v>
      </c>
      <c r="G1886" s="62" t="s">
        <v>1587</v>
      </c>
      <c r="H1886" s="62" t="s">
        <v>1538</v>
      </c>
    </row>
    <row r="1887" spans="1:8" x14ac:dyDescent="0.2">
      <c r="A1887" s="72" t="s">
        <v>1916</v>
      </c>
      <c r="B1887" s="74">
        <v>38835</v>
      </c>
      <c r="C1887" s="71">
        <v>627</v>
      </c>
      <c r="D1887" s="64" t="s">
        <v>114</v>
      </c>
      <c r="E1887" s="72">
        <v>7194</v>
      </c>
      <c r="F1887" s="62" t="s">
        <v>1610</v>
      </c>
      <c r="G1887" s="62" t="s">
        <v>1587</v>
      </c>
      <c r="H1887" s="62" t="s">
        <v>1544</v>
      </c>
    </row>
    <row r="1888" spans="1:8" x14ac:dyDescent="0.2">
      <c r="A1888" s="72" t="s">
        <v>1917</v>
      </c>
      <c r="B1888" s="74">
        <v>38840</v>
      </c>
      <c r="C1888" s="71">
        <v>902</v>
      </c>
      <c r="D1888" s="64" t="s">
        <v>114</v>
      </c>
      <c r="E1888" s="72">
        <v>19500</v>
      </c>
      <c r="F1888" s="62" t="s">
        <v>1963</v>
      </c>
      <c r="G1888" s="62" t="s">
        <v>1587</v>
      </c>
      <c r="H1888" s="62" t="s">
        <v>1528</v>
      </c>
    </row>
    <row r="1889" spans="1:8" x14ac:dyDescent="0.2">
      <c r="A1889" s="72" t="s">
        <v>1918</v>
      </c>
      <c r="B1889" s="74">
        <v>38840</v>
      </c>
      <c r="C1889" s="71">
        <v>289</v>
      </c>
      <c r="D1889" s="64" t="s">
        <v>114</v>
      </c>
      <c r="E1889" s="72">
        <v>34500</v>
      </c>
      <c r="F1889" s="62" t="s">
        <v>1599</v>
      </c>
      <c r="G1889" s="62" t="s">
        <v>1587</v>
      </c>
      <c r="H1889" s="62" t="s">
        <v>1528</v>
      </c>
    </row>
    <row r="1890" spans="1:8" x14ac:dyDescent="0.2">
      <c r="A1890" s="72" t="s">
        <v>1920</v>
      </c>
      <c r="B1890" s="74">
        <v>38840</v>
      </c>
      <c r="C1890" s="71">
        <v>289</v>
      </c>
      <c r="D1890" s="64" t="s">
        <v>114</v>
      </c>
      <c r="E1890" s="72">
        <v>25899</v>
      </c>
      <c r="F1890" s="62" t="s">
        <v>1599</v>
      </c>
      <c r="G1890" s="62" t="s">
        <v>1587</v>
      </c>
      <c r="H1890" s="62" t="s">
        <v>1528</v>
      </c>
    </row>
    <row r="1891" spans="1:8" x14ac:dyDescent="0.2">
      <c r="A1891" s="72" t="s">
        <v>1921</v>
      </c>
      <c r="B1891" s="74">
        <v>38840</v>
      </c>
      <c r="C1891" s="71">
        <v>414</v>
      </c>
      <c r="D1891" s="64" t="s">
        <v>114</v>
      </c>
      <c r="E1891" s="72">
        <v>18850</v>
      </c>
      <c r="F1891" s="62" t="s">
        <v>1612</v>
      </c>
      <c r="G1891" s="62" t="s">
        <v>1588</v>
      </c>
      <c r="H1891" s="62" t="s">
        <v>1607</v>
      </c>
    </row>
    <row r="1892" spans="1:8" x14ac:dyDescent="0.2">
      <c r="A1892" s="72" t="s">
        <v>1922</v>
      </c>
      <c r="B1892" s="74">
        <v>38841</v>
      </c>
      <c r="C1892" s="71">
        <v>901</v>
      </c>
      <c r="D1892" s="64" t="s">
        <v>114</v>
      </c>
      <c r="E1892" s="72">
        <v>7050</v>
      </c>
      <c r="F1892" s="62" t="s">
        <v>1963</v>
      </c>
      <c r="G1892" s="62" t="s">
        <v>1587</v>
      </c>
      <c r="H1892" s="62" t="s">
        <v>1538</v>
      </c>
    </row>
    <row r="1893" spans="1:8" x14ac:dyDescent="0.2">
      <c r="A1893" s="72" t="s">
        <v>1923</v>
      </c>
      <c r="B1893" s="74">
        <v>38842</v>
      </c>
      <c r="C1893" s="71">
        <v>425</v>
      </c>
      <c r="D1893" s="64" t="s">
        <v>114</v>
      </c>
      <c r="E1893" s="72">
        <v>64276.75</v>
      </c>
      <c r="F1893" s="62" t="s">
        <v>1591</v>
      </c>
      <c r="G1893" s="62" t="s">
        <v>1587</v>
      </c>
      <c r="H1893" s="62" t="s">
        <v>1536</v>
      </c>
    </row>
    <row r="1894" spans="1:8" x14ac:dyDescent="0.2">
      <c r="A1894" s="72" t="s">
        <v>1924</v>
      </c>
      <c r="B1894" s="74">
        <v>38842</v>
      </c>
      <c r="C1894" s="71">
        <v>904</v>
      </c>
      <c r="D1894" s="64" t="s">
        <v>114</v>
      </c>
      <c r="E1894" s="72">
        <v>41223.25</v>
      </c>
      <c r="F1894" s="62" t="s">
        <v>1963</v>
      </c>
      <c r="G1894" s="62" t="s">
        <v>1587</v>
      </c>
      <c r="H1894" s="62" t="s">
        <v>1549</v>
      </c>
    </row>
    <row r="1895" spans="1:8" x14ac:dyDescent="0.2">
      <c r="A1895" s="72" t="s">
        <v>1925</v>
      </c>
      <c r="B1895" s="74">
        <v>38842</v>
      </c>
      <c r="C1895" s="71">
        <v>421</v>
      </c>
      <c r="D1895" s="64" t="s">
        <v>114</v>
      </c>
      <c r="E1895" s="72">
        <v>6890</v>
      </c>
      <c r="F1895" s="62" t="s">
        <v>1591</v>
      </c>
      <c r="G1895" s="62" t="s">
        <v>1587</v>
      </c>
      <c r="H1895" s="62" t="s">
        <v>1528</v>
      </c>
    </row>
    <row r="1896" spans="1:8" x14ac:dyDescent="0.2">
      <c r="A1896" s="72" t="s">
        <v>1926</v>
      </c>
      <c r="B1896" s="74">
        <v>38842</v>
      </c>
      <c r="C1896" s="71">
        <v>906</v>
      </c>
      <c r="D1896" s="64" t="s">
        <v>114</v>
      </c>
      <c r="E1896" s="72">
        <v>109.55</v>
      </c>
      <c r="F1896" s="62" t="s">
        <v>1610</v>
      </c>
      <c r="G1896" s="62" t="s">
        <v>1587</v>
      </c>
      <c r="H1896" s="62" t="s">
        <v>1528</v>
      </c>
    </row>
    <row r="1897" spans="1:8" x14ac:dyDescent="0.2">
      <c r="A1897" s="72" t="s">
        <v>1927</v>
      </c>
      <c r="B1897" s="74">
        <v>38845</v>
      </c>
      <c r="C1897" s="71">
        <v>837</v>
      </c>
      <c r="D1897" s="64" t="s">
        <v>114</v>
      </c>
      <c r="E1897" s="72">
        <v>12390</v>
      </c>
      <c r="F1897" s="62" t="s">
        <v>1594</v>
      </c>
      <c r="G1897" s="62" t="s">
        <v>1588</v>
      </c>
      <c r="H1897" s="62" t="s">
        <v>1753</v>
      </c>
    </row>
    <row r="1898" spans="1:8" x14ac:dyDescent="0.2">
      <c r="A1898" s="72" t="s">
        <v>1928</v>
      </c>
      <c r="B1898" s="74">
        <v>38846</v>
      </c>
      <c r="C1898" s="71">
        <v>43</v>
      </c>
      <c r="D1898" s="64" t="s">
        <v>114</v>
      </c>
      <c r="E1898" s="72">
        <v>64825</v>
      </c>
      <c r="F1898" s="62" t="s">
        <v>1594</v>
      </c>
      <c r="G1898" s="62" t="s">
        <v>1587</v>
      </c>
      <c r="H1898" s="62" t="s">
        <v>1597</v>
      </c>
    </row>
    <row r="1899" spans="1:8" x14ac:dyDescent="0.2">
      <c r="A1899" s="72" t="s">
        <v>1929</v>
      </c>
      <c r="B1899" s="74">
        <v>38846</v>
      </c>
      <c r="C1899" s="71">
        <v>855</v>
      </c>
      <c r="D1899" s="64" t="s">
        <v>114</v>
      </c>
      <c r="E1899" s="72">
        <v>7760</v>
      </c>
      <c r="F1899" s="62" t="s">
        <v>1594</v>
      </c>
      <c r="G1899" s="62" t="s">
        <v>1587</v>
      </c>
      <c r="H1899" s="62" t="s">
        <v>1597</v>
      </c>
    </row>
    <row r="1900" spans="1:8" x14ac:dyDescent="0.2">
      <c r="A1900" s="72" t="s">
        <v>1930</v>
      </c>
      <c r="B1900" s="74">
        <v>38846</v>
      </c>
      <c r="C1900" s="71">
        <v>907</v>
      </c>
      <c r="D1900" s="64" t="s">
        <v>114</v>
      </c>
      <c r="E1900" s="72">
        <v>17990</v>
      </c>
      <c r="F1900" s="62" t="s">
        <v>1601</v>
      </c>
      <c r="G1900" s="62" t="s">
        <v>1587</v>
      </c>
      <c r="H1900" s="62" t="s">
        <v>1559</v>
      </c>
    </row>
    <row r="1901" spans="1:8" x14ac:dyDescent="0.2">
      <c r="A1901" s="72" t="s">
        <v>1931</v>
      </c>
      <c r="B1901" s="74">
        <v>38846</v>
      </c>
      <c r="C1901" s="71">
        <v>80</v>
      </c>
      <c r="D1901" s="64" t="s">
        <v>114</v>
      </c>
      <c r="E1901" s="72">
        <v>70450</v>
      </c>
      <c r="F1901" s="62" t="s">
        <v>1601</v>
      </c>
      <c r="G1901" s="62" t="s">
        <v>1587</v>
      </c>
      <c r="H1901" s="62" t="s">
        <v>1548</v>
      </c>
    </row>
    <row r="1902" spans="1:8" x14ac:dyDescent="0.2">
      <c r="A1902" s="72" t="s">
        <v>1932</v>
      </c>
      <c r="B1902" s="74">
        <v>38847</v>
      </c>
      <c r="C1902" s="71">
        <v>255</v>
      </c>
      <c r="D1902" s="64" t="s">
        <v>114</v>
      </c>
      <c r="E1902" s="72">
        <v>748.2</v>
      </c>
      <c r="F1902" s="62" t="s">
        <v>1594</v>
      </c>
      <c r="G1902" s="62" t="s">
        <v>1587</v>
      </c>
      <c r="H1902" s="62" t="s">
        <v>1597</v>
      </c>
    </row>
    <row r="1903" spans="1:8" x14ac:dyDescent="0.2">
      <c r="A1903" s="72" t="s">
        <v>1933</v>
      </c>
      <c r="B1903" s="74">
        <v>38847</v>
      </c>
      <c r="C1903" s="71">
        <v>750</v>
      </c>
      <c r="D1903" s="64" t="s">
        <v>114</v>
      </c>
      <c r="E1903" s="72">
        <v>-748.2</v>
      </c>
      <c r="F1903" s="62" t="s">
        <v>1610</v>
      </c>
      <c r="G1903" s="62" t="s">
        <v>1587</v>
      </c>
      <c r="H1903" s="62" t="s">
        <v>1557</v>
      </c>
    </row>
    <row r="1904" spans="1:8" x14ac:dyDescent="0.2">
      <c r="A1904" s="72" t="s">
        <v>1935</v>
      </c>
      <c r="B1904" s="74">
        <v>38847</v>
      </c>
      <c r="C1904" s="71">
        <v>750</v>
      </c>
      <c r="D1904" s="64" t="s">
        <v>114</v>
      </c>
      <c r="E1904" s="67">
        <v>3692.5</v>
      </c>
      <c r="F1904" s="62" t="s">
        <v>1610</v>
      </c>
      <c r="G1904" s="62" t="s">
        <v>1587</v>
      </c>
      <c r="H1904" s="62" t="s">
        <v>1557</v>
      </c>
    </row>
    <row r="1905" spans="1:8" x14ac:dyDescent="0.2">
      <c r="A1905" s="72" t="s">
        <v>1936</v>
      </c>
      <c r="B1905" s="74">
        <v>38847</v>
      </c>
      <c r="C1905" s="71">
        <v>308</v>
      </c>
      <c r="D1905" s="64" t="s">
        <v>114</v>
      </c>
      <c r="E1905" s="27">
        <v>30661</v>
      </c>
      <c r="F1905" s="62" t="s">
        <v>1591</v>
      </c>
      <c r="G1905" s="62" t="s">
        <v>1587</v>
      </c>
      <c r="H1905" s="62" t="s">
        <v>1597</v>
      </c>
    </row>
    <row r="1906" spans="1:8" x14ac:dyDescent="0.2">
      <c r="A1906" s="72" t="s">
        <v>1937</v>
      </c>
      <c r="B1906" s="74">
        <v>38848</v>
      </c>
      <c r="C1906" s="71">
        <v>42</v>
      </c>
      <c r="D1906" s="64" t="s">
        <v>114</v>
      </c>
      <c r="E1906" s="27">
        <v>27000</v>
      </c>
      <c r="F1906" s="62" t="s">
        <v>1594</v>
      </c>
      <c r="G1906" s="62" t="s">
        <v>1587</v>
      </c>
      <c r="H1906" s="62" t="s">
        <v>1528</v>
      </c>
    </row>
    <row r="1907" spans="1:8" x14ac:dyDescent="0.2">
      <c r="A1907" s="72" t="s">
        <v>1938</v>
      </c>
      <c r="B1907" s="74">
        <v>38848</v>
      </c>
      <c r="C1907" s="71">
        <v>42</v>
      </c>
      <c r="D1907" s="64" t="s">
        <v>114</v>
      </c>
      <c r="E1907" s="27">
        <v>10895</v>
      </c>
      <c r="F1907" s="62" t="s">
        <v>1594</v>
      </c>
      <c r="G1907" s="62" t="s">
        <v>1587</v>
      </c>
      <c r="H1907" s="62" t="s">
        <v>1528</v>
      </c>
    </row>
    <row r="1908" spans="1:8" x14ac:dyDescent="0.2">
      <c r="A1908" s="72" t="s">
        <v>1939</v>
      </c>
      <c r="B1908" s="74">
        <v>38848</v>
      </c>
      <c r="C1908" s="71">
        <v>853</v>
      </c>
      <c r="D1908" s="64" t="s">
        <v>114</v>
      </c>
      <c r="E1908" s="27">
        <v>14085</v>
      </c>
      <c r="F1908" s="62" t="s">
        <v>1594</v>
      </c>
      <c r="G1908" s="62" t="s">
        <v>1587</v>
      </c>
      <c r="H1908" s="62" t="s">
        <v>1574</v>
      </c>
    </row>
    <row r="1909" spans="1:8" x14ac:dyDescent="0.2">
      <c r="A1909" s="72" t="s">
        <v>1940</v>
      </c>
      <c r="B1909" s="74">
        <v>38848</v>
      </c>
      <c r="C1909" s="71">
        <v>560</v>
      </c>
      <c r="D1909" s="64" t="s">
        <v>114</v>
      </c>
      <c r="E1909" s="27">
        <v>17650</v>
      </c>
      <c r="F1909" s="62" t="s">
        <v>1594</v>
      </c>
      <c r="G1909" s="62" t="s">
        <v>1587</v>
      </c>
      <c r="H1909" s="62" t="s">
        <v>1528</v>
      </c>
    </row>
    <row r="1910" spans="1:8" x14ac:dyDescent="0.2">
      <c r="A1910" s="72" t="s">
        <v>1941</v>
      </c>
      <c r="B1910" s="74">
        <v>38848</v>
      </c>
      <c r="C1910" s="71">
        <v>560</v>
      </c>
      <c r="D1910" s="64" t="s">
        <v>114</v>
      </c>
      <c r="E1910" s="27">
        <v>27000</v>
      </c>
      <c r="F1910" s="62" t="s">
        <v>1594</v>
      </c>
      <c r="G1910" s="62" t="s">
        <v>1587</v>
      </c>
      <c r="H1910" s="62" t="s">
        <v>1528</v>
      </c>
    </row>
    <row r="1911" spans="1:8" x14ac:dyDescent="0.2">
      <c r="A1911" s="72" t="s">
        <v>1942</v>
      </c>
      <c r="B1911" s="74">
        <v>38848</v>
      </c>
      <c r="C1911" s="71">
        <v>683</v>
      </c>
      <c r="D1911" s="64" t="s">
        <v>2535</v>
      </c>
      <c r="E1911" s="72">
        <v>9450</v>
      </c>
      <c r="F1911" s="62" t="s">
        <v>1594</v>
      </c>
      <c r="G1911" s="62" t="s">
        <v>1587</v>
      </c>
      <c r="H1911" s="62" t="s">
        <v>1538</v>
      </c>
    </row>
    <row r="1912" spans="1:8" x14ac:dyDescent="0.2">
      <c r="A1912" s="72" t="s">
        <v>1943</v>
      </c>
      <c r="B1912" s="74">
        <v>38848</v>
      </c>
      <c r="C1912" s="71">
        <v>78</v>
      </c>
      <c r="D1912" s="64" t="s">
        <v>2536</v>
      </c>
      <c r="E1912" s="72">
        <v>1645</v>
      </c>
      <c r="F1912" s="62" t="s">
        <v>1594</v>
      </c>
      <c r="G1912" s="62" t="s">
        <v>1587</v>
      </c>
      <c r="H1912" s="62" t="s">
        <v>1597</v>
      </c>
    </row>
    <row r="1913" spans="1:8" x14ac:dyDescent="0.2">
      <c r="A1913" s="72" t="s">
        <v>1945</v>
      </c>
      <c r="B1913" s="74">
        <v>38848</v>
      </c>
      <c r="C1913" s="71">
        <v>908</v>
      </c>
      <c r="D1913" s="64" t="s">
        <v>2536</v>
      </c>
      <c r="E1913" s="72">
        <v>4448.53</v>
      </c>
      <c r="F1913" s="62" t="s">
        <v>1594</v>
      </c>
      <c r="G1913" s="62" t="s">
        <v>1587</v>
      </c>
      <c r="H1913" s="62" t="s">
        <v>1597</v>
      </c>
    </row>
    <row r="1914" spans="1:8" x14ac:dyDescent="0.2">
      <c r="A1914" s="72" t="s">
        <v>1947</v>
      </c>
      <c r="B1914" s="74">
        <v>38849</v>
      </c>
      <c r="C1914" s="71">
        <v>912</v>
      </c>
      <c r="D1914" s="64" t="s">
        <v>2537</v>
      </c>
      <c r="E1914" s="72">
        <v>10931.65</v>
      </c>
      <c r="F1914" s="62" t="s">
        <v>2538</v>
      </c>
      <c r="G1914" s="62" t="s">
        <v>1588</v>
      </c>
      <c r="H1914" s="62" t="s">
        <v>2271</v>
      </c>
    </row>
    <row r="1915" spans="1:8" x14ac:dyDescent="0.2">
      <c r="A1915" s="72" t="s">
        <v>1949</v>
      </c>
      <c r="B1915" s="74">
        <v>38849</v>
      </c>
      <c r="C1915" s="71">
        <v>530</v>
      </c>
      <c r="D1915" s="64" t="s">
        <v>2537</v>
      </c>
      <c r="E1915" s="72">
        <v>98.24</v>
      </c>
      <c r="F1915" s="62" t="s">
        <v>1963</v>
      </c>
      <c r="G1915" s="62" t="s">
        <v>1587</v>
      </c>
      <c r="H1915" s="62" t="s">
        <v>1528</v>
      </c>
    </row>
    <row r="1916" spans="1:8" x14ac:dyDescent="0.2">
      <c r="A1916" s="72" t="s">
        <v>1950</v>
      </c>
      <c r="B1916" s="74">
        <v>38852</v>
      </c>
      <c r="C1916" s="71">
        <v>749</v>
      </c>
      <c r="D1916" s="64" t="s">
        <v>2537</v>
      </c>
      <c r="E1916" s="72">
        <v>3418.5</v>
      </c>
      <c r="F1916" s="62" t="s">
        <v>1963</v>
      </c>
      <c r="G1916" s="62" t="s">
        <v>1587</v>
      </c>
      <c r="H1916" s="62" t="s">
        <v>1528</v>
      </c>
    </row>
    <row r="1917" spans="1:8" x14ac:dyDescent="0.2">
      <c r="A1917" s="72" t="s">
        <v>1951</v>
      </c>
      <c r="B1917" s="74">
        <v>38852</v>
      </c>
      <c r="C1917" s="71">
        <v>909</v>
      </c>
      <c r="D1917" s="64" t="s">
        <v>2537</v>
      </c>
      <c r="E1917" s="72">
        <v>146</v>
      </c>
      <c r="F1917" s="62" t="s">
        <v>1610</v>
      </c>
      <c r="G1917" s="62" t="s">
        <v>1587</v>
      </c>
      <c r="H1917" s="62" t="s">
        <v>1597</v>
      </c>
    </row>
    <row r="1918" spans="1:8" x14ac:dyDescent="0.2">
      <c r="A1918" s="72" t="s">
        <v>1952</v>
      </c>
      <c r="B1918" s="74">
        <v>38852</v>
      </c>
      <c r="C1918" s="71">
        <v>407</v>
      </c>
      <c r="D1918" s="64" t="s">
        <v>2539</v>
      </c>
      <c r="E1918" s="72">
        <v>66287</v>
      </c>
      <c r="F1918" s="62" t="s">
        <v>1594</v>
      </c>
      <c r="G1918" s="62" t="s">
        <v>1587</v>
      </c>
      <c r="H1918" s="62" t="s">
        <v>1597</v>
      </c>
    </row>
    <row r="1919" spans="1:8" x14ac:dyDescent="0.2">
      <c r="A1919" s="72" t="s">
        <v>1953</v>
      </c>
      <c r="B1919" s="74">
        <v>38853</v>
      </c>
      <c r="C1919" s="71">
        <v>43</v>
      </c>
      <c r="D1919" s="64" t="s">
        <v>2539</v>
      </c>
      <c r="E1919" s="72">
        <v>12214</v>
      </c>
      <c r="F1919" s="62" t="s">
        <v>1594</v>
      </c>
      <c r="G1919" s="62" t="s">
        <v>1587</v>
      </c>
      <c r="H1919" s="62" t="s">
        <v>1597</v>
      </c>
    </row>
    <row r="1920" spans="1:8" x14ac:dyDescent="0.2">
      <c r="A1920" s="72" t="s">
        <v>1955</v>
      </c>
      <c r="B1920" s="74">
        <v>38853</v>
      </c>
      <c r="C1920" s="71">
        <v>859</v>
      </c>
      <c r="D1920" s="64" t="s">
        <v>2539</v>
      </c>
      <c r="E1920" s="72">
        <v>9675</v>
      </c>
      <c r="F1920" s="62" t="s">
        <v>1594</v>
      </c>
      <c r="G1920" s="62" t="s">
        <v>1587</v>
      </c>
      <c r="H1920" s="62" t="s">
        <v>1538</v>
      </c>
    </row>
    <row r="1921" spans="1:8" x14ac:dyDescent="0.2">
      <c r="A1921" s="72" t="s">
        <v>1956</v>
      </c>
      <c r="B1921" s="74">
        <v>38853</v>
      </c>
      <c r="C1921" s="71">
        <v>295</v>
      </c>
      <c r="D1921" s="64" t="s">
        <v>2539</v>
      </c>
      <c r="E1921" s="72">
        <v>8438</v>
      </c>
      <c r="F1921" s="62" t="s">
        <v>1594</v>
      </c>
      <c r="G1921" s="62" t="s">
        <v>1587</v>
      </c>
      <c r="H1921" s="62" t="s">
        <v>1597</v>
      </c>
    </row>
    <row r="1922" spans="1:8" x14ac:dyDescent="0.2">
      <c r="A1922" s="72" t="s">
        <v>1957</v>
      </c>
      <c r="B1922" s="74">
        <v>38853</v>
      </c>
      <c r="C1922" s="71">
        <v>830</v>
      </c>
      <c r="D1922" s="64" t="s">
        <v>2539</v>
      </c>
      <c r="E1922" s="72">
        <v>6107</v>
      </c>
      <c r="F1922" s="62" t="s">
        <v>1594</v>
      </c>
      <c r="G1922" s="62" t="s">
        <v>1587</v>
      </c>
      <c r="H1922" s="62" t="s">
        <v>1557</v>
      </c>
    </row>
    <row r="1923" spans="1:8" x14ac:dyDescent="0.2">
      <c r="A1923" s="72" t="s">
        <v>1958</v>
      </c>
      <c r="B1923" s="74">
        <v>38853</v>
      </c>
      <c r="C1923" s="71">
        <v>270</v>
      </c>
      <c r="D1923" s="64" t="s">
        <v>2539</v>
      </c>
      <c r="E1923" s="72">
        <v>6107</v>
      </c>
      <c r="F1923" s="62" t="s">
        <v>1594</v>
      </c>
      <c r="G1923" s="62" t="s">
        <v>1587</v>
      </c>
      <c r="H1923" s="62" t="s">
        <v>1597</v>
      </c>
    </row>
    <row r="1924" spans="1:8" x14ac:dyDescent="0.2">
      <c r="A1924" s="72" t="s">
        <v>1965</v>
      </c>
      <c r="B1924" s="74">
        <v>38853</v>
      </c>
      <c r="C1924" s="71">
        <v>123</v>
      </c>
      <c r="D1924" s="64" t="s">
        <v>1510</v>
      </c>
      <c r="E1924" s="72">
        <v>3976.27</v>
      </c>
      <c r="F1924" s="62" t="s">
        <v>1594</v>
      </c>
      <c r="G1924" s="62" t="s">
        <v>1587</v>
      </c>
      <c r="H1924" s="62" t="s">
        <v>1597</v>
      </c>
    </row>
    <row r="1925" spans="1:8" x14ac:dyDescent="0.2">
      <c r="A1925" s="72" t="s">
        <v>1959</v>
      </c>
      <c r="B1925" s="74">
        <v>38853</v>
      </c>
      <c r="C1925" s="71">
        <v>321</v>
      </c>
      <c r="D1925" s="64" t="s">
        <v>2540</v>
      </c>
      <c r="E1925" s="72">
        <v>640</v>
      </c>
      <c r="F1925" s="62" t="s">
        <v>1594</v>
      </c>
      <c r="G1925" s="62" t="s">
        <v>1587</v>
      </c>
      <c r="H1925" s="62" t="s">
        <v>1597</v>
      </c>
    </row>
    <row r="1926" spans="1:8" x14ac:dyDescent="0.2">
      <c r="A1926" s="72" t="s">
        <v>1960</v>
      </c>
      <c r="B1926" s="74">
        <v>38853</v>
      </c>
      <c r="C1926" s="71">
        <v>314</v>
      </c>
      <c r="D1926" s="64" t="s">
        <v>2540</v>
      </c>
      <c r="E1926" s="72">
        <v>13153.75</v>
      </c>
      <c r="F1926" s="62" t="s">
        <v>1594</v>
      </c>
      <c r="G1926" s="62" t="s">
        <v>1587</v>
      </c>
      <c r="H1926" s="62" t="s">
        <v>1597</v>
      </c>
    </row>
    <row r="1927" spans="1:8" x14ac:dyDescent="0.2">
      <c r="A1927" s="72" t="s">
        <v>1961</v>
      </c>
      <c r="B1927" s="74">
        <v>38853</v>
      </c>
      <c r="C1927" s="71">
        <v>30</v>
      </c>
      <c r="D1927" s="64" t="s">
        <v>2541</v>
      </c>
      <c r="E1927" s="72">
        <v>4134</v>
      </c>
      <c r="F1927" s="62" t="s">
        <v>1594</v>
      </c>
      <c r="G1927" s="62" t="s">
        <v>1587</v>
      </c>
      <c r="H1927" s="62" t="s">
        <v>1557</v>
      </c>
    </row>
    <row r="1928" spans="1:8" x14ac:dyDescent="0.2">
      <c r="A1928" s="72" t="s">
        <v>1962</v>
      </c>
      <c r="B1928" s="74">
        <v>38855</v>
      </c>
      <c r="C1928" s="71">
        <v>296</v>
      </c>
      <c r="D1928" s="64" t="s">
        <v>2542</v>
      </c>
      <c r="E1928" s="72">
        <v>258.06</v>
      </c>
      <c r="F1928" s="62" t="s">
        <v>1594</v>
      </c>
      <c r="G1928" s="62" t="s">
        <v>1587</v>
      </c>
      <c r="H1928" s="62" t="s">
        <v>1538</v>
      </c>
    </row>
    <row r="1929" spans="1:8" x14ac:dyDescent="0.2">
      <c r="A1929" s="72" t="s">
        <v>1964</v>
      </c>
      <c r="B1929" s="74">
        <v>38859</v>
      </c>
      <c r="C1929" s="71">
        <v>914</v>
      </c>
      <c r="D1929" s="64" t="s">
        <v>2543</v>
      </c>
      <c r="E1929" s="72">
        <v>10612</v>
      </c>
      <c r="F1929" s="62" t="s">
        <v>1594</v>
      </c>
      <c r="G1929" s="62" t="s">
        <v>1587</v>
      </c>
      <c r="H1929" s="62" t="s">
        <v>1597</v>
      </c>
    </row>
    <row r="1930" spans="1:8" x14ac:dyDescent="0.2">
      <c r="A1930" s="72" t="s">
        <v>1966</v>
      </c>
      <c r="B1930" s="74">
        <v>38861</v>
      </c>
      <c r="C1930" s="71">
        <v>550</v>
      </c>
      <c r="D1930" s="64" t="s">
        <v>2543</v>
      </c>
      <c r="E1930" s="72">
        <v>-180</v>
      </c>
      <c r="F1930" s="62" t="s">
        <v>1610</v>
      </c>
      <c r="G1930" s="62" t="s">
        <v>1587</v>
      </c>
      <c r="H1930" s="62" t="s">
        <v>1597</v>
      </c>
    </row>
    <row r="1931" spans="1:8" x14ac:dyDescent="0.2">
      <c r="A1931" s="72" t="s">
        <v>1968</v>
      </c>
      <c r="B1931" s="74">
        <v>38862</v>
      </c>
      <c r="C1931" s="71">
        <v>289</v>
      </c>
      <c r="D1931" s="64" t="s">
        <v>2543</v>
      </c>
      <c r="E1931" s="72">
        <v>9900</v>
      </c>
      <c r="F1931" s="62" t="s">
        <v>1599</v>
      </c>
      <c r="G1931" s="62" t="s">
        <v>1587</v>
      </c>
      <c r="H1931" s="62" t="s">
        <v>1528</v>
      </c>
    </row>
    <row r="1932" spans="1:8" x14ac:dyDescent="0.2">
      <c r="A1932" s="72" t="s">
        <v>1970</v>
      </c>
      <c r="B1932" s="74">
        <v>38862</v>
      </c>
      <c r="C1932" s="71">
        <v>289</v>
      </c>
      <c r="D1932" s="64" t="s">
        <v>2544</v>
      </c>
      <c r="E1932" s="72">
        <v>3000</v>
      </c>
      <c r="F1932" s="62" t="s">
        <v>1599</v>
      </c>
      <c r="G1932" s="62" t="s">
        <v>1587</v>
      </c>
      <c r="H1932" s="62" t="s">
        <v>1528</v>
      </c>
    </row>
    <row r="1933" spans="1:8" x14ac:dyDescent="0.2">
      <c r="A1933" s="72" t="s">
        <v>1972</v>
      </c>
      <c r="B1933" s="74">
        <v>38862</v>
      </c>
      <c r="C1933" s="71">
        <v>289</v>
      </c>
      <c r="D1933" s="64" t="s">
        <v>2544</v>
      </c>
      <c r="E1933" s="72">
        <v>1220</v>
      </c>
      <c r="F1933" s="62" t="s">
        <v>1599</v>
      </c>
      <c r="G1933" s="62" t="s">
        <v>1587</v>
      </c>
      <c r="H1933" s="62" t="s">
        <v>1528</v>
      </c>
    </row>
    <row r="1934" spans="1:8" x14ac:dyDescent="0.2">
      <c r="A1934" s="72" t="s">
        <v>1974</v>
      </c>
      <c r="B1934" s="74">
        <v>38862</v>
      </c>
      <c r="C1934" s="71">
        <v>289</v>
      </c>
      <c r="D1934" s="64" t="s">
        <v>2545</v>
      </c>
      <c r="E1934" s="72">
        <v>21265</v>
      </c>
      <c r="F1934" s="62" t="s">
        <v>1599</v>
      </c>
      <c r="G1934" s="62" t="s">
        <v>1587</v>
      </c>
      <c r="H1934" s="62" t="s">
        <v>1528</v>
      </c>
    </row>
    <row r="1935" spans="1:8" x14ac:dyDescent="0.2">
      <c r="A1935" s="72" t="s">
        <v>1975</v>
      </c>
      <c r="B1935" s="74">
        <v>38862</v>
      </c>
      <c r="C1935" s="71">
        <v>373</v>
      </c>
      <c r="D1935" s="64" t="s">
        <v>2545</v>
      </c>
      <c r="E1935" s="72">
        <v>542</v>
      </c>
      <c r="F1935" s="62" t="s">
        <v>1594</v>
      </c>
      <c r="G1935" s="62" t="s">
        <v>1587</v>
      </c>
      <c r="H1935" s="62" t="s">
        <v>1528</v>
      </c>
    </row>
    <row r="1936" spans="1:8" x14ac:dyDescent="0.2">
      <c r="A1936" s="72" t="s">
        <v>1976</v>
      </c>
      <c r="B1936" s="74">
        <v>38862</v>
      </c>
      <c r="C1936" s="71">
        <v>346</v>
      </c>
      <c r="D1936" s="64" t="s">
        <v>2545</v>
      </c>
      <c r="E1936" s="72">
        <v>27350</v>
      </c>
      <c r="F1936" s="62" t="s">
        <v>1594</v>
      </c>
      <c r="G1936" s="62" t="s">
        <v>1587</v>
      </c>
      <c r="H1936" s="62" t="s">
        <v>1597</v>
      </c>
    </row>
    <row r="1937" spans="1:8" x14ac:dyDescent="0.2">
      <c r="A1937" s="72" t="s">
        <v>1978</v>
      </c>
      <c r="B1937" s="74">
        <v>38862</v>
      </c>
      <c r="C1937" s="71">
        <v>915</v>
      </c>
      <c r="D1937" s="64" t="s">
        <v>1288</v>
      </c>
      <c r="E1937" s="72">
        <v>805</v>
      </c>
      <c r="F1937" s="62" t="s">
        <v>1594</v>
      </c>
      <c r="G1937" s="62" t="s">
        <v>1587</v>
      </c>
      <c r="H1937" s="62" t="s">
        <v>1597</v>
      </c>
    </row>
    <row r="1938" spans="1:8" x14ac:dyDescent="0.2">
      <c r="A1938" s="72" t="s">
        <v>1979</v>
      </c>
      <c r="B1938" s="74">
        <v>38862</v>
      </c>
      <c r="C1938" s="71">
        <v>414</v>
      </c>
      <c r="D1938" s="64" t="s">
        <v>1288</v>
      </c>
      <c r="E1938" s="72">
        <v>12600</v>
      </c>
      <c r="F1938" s="62" t="s">
        <v>1612</v>
      </c>
      <c r="G1938" s="62" t="s">
        <v>1588</v>
      </c>
      <c r="H1938" s="62" t="s">
        <v>1607</v>
      </c>
    </row>
    <row r="1939" spans="1:8" x14ac:dyDescent="0.2">
      <c r="A1939" s="72" t="s">
        <v>1980</v>
      </c>
      <c r="B1939" s="74">
        <v>38862</v>
      </c>
      <c r="C1939" s="71">
        <v>331</v>
      </c>
      <c r="D1939" s="64" t="s">
        <v>1288</v>
      </c>
      <c r="E1939" s="72">
        <v>7410</v>
      </c>
      <c r="F1939" s="62" t="s">
        <v>1594</v>
      </c>
      <c r="G1939" s="62" t="s">
        <v>1587</v>
      </c>
      <c r="H1939" s="62" t="s">
        <v>1597</v>
      </c>
    </row>
    <row r="1940" spans="1:8" x14ac:dyDescent="0.2">
      <c r="A1940" s="72" t="s">
        <v>1982</v>
      </c>
      <c r="B1940" s="74">
        <v>38862</v>
      </c>
      <c r="C1940" s="71">
        <v>264</v>
      </c>
      <c r="D1940" s="64" t="s">
        <v>1288</v>
      </c>
      <c r="E1940" s="72">
        <v>264</v>
      </c>
      <c r="F1940" s="62" t="s">
        <v>1594</v>
      </c>
      <c r="G1940" s="62" t="s">
        <v>1587</v>
      </c>
      <c r="H1940" s="62" t="s">
        <v>1597</v>
      </c>
    </row>
    <row r="1941" spans="1:8" x14ac:dyDescent="0.2">
      <c r="A1941" s="72" t="s">
        <v>1984</v>
      </c>
      <c r="B1941" s="74">
        <v>38862</v>
      </c>
      <c r="C1941" s="71">
        <v>301</v>
      </c>
      <c r="D1941" s="64" t="s">
        <v>1288</v>
      </c>
      <c r="E1941" s="27">
        <v>625</v>
      </c>
      <c r="F1941" s="62" t="s">
        <v>1594</v>
      </c>
      <c r="G1941" s="62" t="s">
        <v>1587</v>
      </c>
      <c r="H1941" s="62" t="s">
        <v>1597</v>
      </c>
    </row>
    <row r="1942" spans="1:8" x14ac:dyDescent="0.2">
      <c r="A1942" s="72" t="s">
        <v>1985</v>
      </c>
      <c r="B1942" s="74">
        <v>38862</v>
      </c>
      <c r="C1942" s="71">
        <v>916</v>
      </c>
      <c r="D1942" s="64" t="s">
        <v>191</v>
      </c>
      <c r="E1942" s="72">
        <v>6100</v>
      </c>
      <c r="F1942" s="62" t="s">
        <v>1594</v>
      </c>
      <c r="G1942" s="62" t="s">
        <v>1587</v>
      </c>
      <c r="H1942" s="62" t="s">
        <v>1597</v>
      </c>
    </row>
    <row r="1943" spans="1:8" x14ac:dyDescent="0.2">
      <c r="A1943" s="72" t="s">
        <v>1986</v>
      </c>
      <c r="B1943" s="74">
        <v>38862</v>
      </c>
      <c r="C1943" s="71">
        <v>43</v>
      </c>
      <c r="D1943" s="64" t="s">
        <v>191</v>
      </c>
      <c r="E1943" s="72">
        <v>6100</v>
      </c>
      <c r="F1943" s="62" t="s">
        <v>1591</v>
      </c>
      <c r="G1943" s="62" t="s">
        <v>1587</v>
      </c>
      <c r="H1943" s="62" t="s">
        <v>1597</v>
      </c>
    </row>
    <row r="1944" spans="1:8" x14ac:dyDescent="0.2">
      <c r="A1944" s="72" t="s">
        <v>1988</v>
      </c>
      <c r="B1944" s="74">
        <v>38862</v>
      </c>
      <c r="C1944" s="71">
        <v>627</v>
      </c>
      <c r="D1944" s="64" t="s">
        <v>191</v>
      </c>
      <c r="E1944" s="72">
        <v>8160</v>
      </c>
      <c r="F1944" s="62" t="s">
        <v>1591</v>
      </c>
      <c r="G1944" s="62" t="s">
        <v>1587</v>
      </c>
      <c r="H1944" s="62" t="s">
        <v>1544</v>
      </c>
    </row>
    <row r="1945" spans="1:8" x14ac:dyDescent="0.2">
      <c r="A1945" s="72" t="s">
        <v>1989</v>
      </c>
      <c r="B1945" s="74">
        <v>38863</v>
      </c>
      <c r="C1945" s="71">
        <v>705</v>
      </c>
      <c r="D1945" s="64" t="s">
        <v>191</v>
      </c>
      <c r="E1945" s="72">
        <v>1000</v>
      </c>
      <c r="F1945" s="62" t="s">
        <v>1594</v>
      </c>
      <c r="G1945" s="62" t="s">
        <v>1587</v>
      </c>
      <c r="H1945" s="62" t="s">
        <v>1597</v>
      </c>
    </row>
    <row r="1946" spans="1:8" x14ac:dyDescent="0.2">
      <c r="A1946" s="72" t="s">
        <v>1991</v>
      </c>
      <c r="B1946" s="74">
        <v>38866</v>
      </c>
      <c r="C1946" s="71">
        <v>141</v>
      </c>
      <c r="D1946" s="64" t="s">
        <v>191</v>
      </c>
      <c r="E1946" s="72">
        <v>8450</v>
      </c>
      <c r="F1946" s="62" t="s">
        <v>1594</v>
      </c>
      <c r="G1946" s="62" t="s">
        <v>1587</v>
      </c>
      <c r="H1946" s="62" t="s">
        <v>1597</v>
      </c>
    </row>
    <row r="1947" spans="1:8" x14ac:dyDescent="0.2">
      <c r="A1947" s="72" t="s">
        <v>1992</v>
      </c>
      <c r="B1947" s="74">
        <v>38866</v>
      </c>
      <c r="C1947" s="71">
        <v>918</v>
      </c>
      <c r="D1947" s="64" t="s">
        <v>191</v>
      </c>
      <c r="E1947" s="72">
        <v>33.5</v>
      </c>
      <c r="F1947" s="62" t="s">
        <v>1594</v>
      </c>
      <c r="G1947" s="62" t="s">
        <v>1587</v>
      </c>
      <c r="H1947" s="62" t="s">
        <v>1597</v>
      </c>
    </row>
    <row r="1948" spans="1:8" x14ac:dyDescent="0.2">
      <c r="A1948" s="72" t="s">
        <v>1993</v>
      </c>
      <c r="B1948" s="74">
        <v>38866</v>
      </c>
      <c r="C1948" s="71">
        <v>917</v>
      </c>
      <c r="D1948" s="64" t="s">
        <v>191</v>
      </c>
      <c r="E1948" s="72">
        <v>33.5</v>
      </c>
      <c r="F1948" s="62" t="s">
        <v>1591</v>
      </c>
      <c r="G1948" s="62" t="s">
        <v>1587</v>
      </c>
      <c r="H1948" s="62" t="s">
        <v>1528</v>
      </c>
    </row>
    <row r="1949" spans="1:8" x14ac:dyDescent="0.2">
      <c r="A1949" s="72" t="s">
        <v>1995</v>
      </c>
      <c r="B1949" s="74">
        <v>38866</v>
      </c>
      <c r="C1949" s="71">
        <v>289</v>
      </c>
      <c r="D1949" s="64" t="s">
        <v>191</v>
      </c>
      <c r="E1949" s="72">
        <v>11275</v>
      </c>
      <c r="F1949" s="62" t="s">
        <v>1594</v>
      </c>
      <c r="G1949" s="62" t="s">
        <v>1587</v>
      </c>
      <c r="H1949" s="62" t="s">
        <v>1528</v>
      </c>
    </row>
    <row r="1950" spans="1:8" x14ac:dyDescent="0.2">
      <c r="A1950" s="72" t="s">
        <v>1996</v>
      </c>
      <c r="B1950" s="74">
        <v>38866</v>
      </c>
      <c r="C1950" s="71">
        <v>700</v>
      </c>
      <c r="D1950" s="64" t="s">
        <v>191</v>
      </c>
      <c r="E1950" s="72">
        <v>608.9</v>
      </c>
      <c r="F1950" s="62" t="s">
        <v>2280</v>
      </c>
      <c r="G1950" s="62" t="s">
        <v>1587</v>
      </c>
      <c r="H1950" s="62" t="s">
        <v>1551</v>
      </c>
    </row>
    <row r="1951" spans="1:8" x14ac:dyDescent="0.2">
      <c r="A1951" s="72" t="s">
        <v>1997</v>
      </c>
      <c r="B1951" s="74">
        <v>38866</v>
      </c>
      <c r="C1951" s="71">
        <v>919</v>
      </c>
      <c r="D1951" s="64" t="s">
        <v>191</v>
      </c>
      <c r="E1951" s="72">
        <v>33125</v>
      </c>
      <c r="F1951" s="62" t="s">
        <v>1594</v>
      </c>
      <c r="G1951" s="62" t="s">
        <v>1587</v>
      </c>
      <c r="H1951" s="62" t="s">
        <v>1597</v>
      </c>
    </row>
    <row r="1952" spans="1:8" x14ac:dyDescent="0.2">
      <c r="A1952" s="72" t="s">
        <v>1998</v>
      </c>
      <c r="B1952" s="74">
        <v>38867</v>
      </c>
      <c r="C1952" s="71">
        <v>735</v>
      </c>
      <c r="D1952" s="64" t="s">
        <v>191</v>
      </c>
      <c r="E1952" s="72">
        <v>8900</v>
      </c>
      <c r="F1952" s="62" t="s">
        <v>1599</v>
      </c>
      <c r="G1952" s="62" t="s">
        <v>1587</v>
      </c>
      <c r="H1952" s="62" t="s">
        <v>1570</v>
      </c>
    </row>
    <row r="1953" spans="1:8" x14ac:dyDescent="0.2">
      <c r="A1953" s="72" t="s">
        <v>2001</v>
      </c>
      <c r="B1953" s="74">
        <v>38867</v>
      </c>
      <c r="C1953" s="71">
        <v>735</v>
      </c>
      <c r="D1953" s="64" t="s">
        <v>191</v>
      </c>
      <c r="E1953" s="72">
        <v>8900</v>
      </c>
      <c r="F1953" s="62" t="s">
        <v>1599</v>
      </c>
      <c r="G1953" s="62" t="s">
        <v>1587</v>
      </c>
      <c r="H1953" s="62" t="s">
        <v>1570</v>
      </c>
    </row>
    <row r="1954" spans="1:8" x14ac:dyDescent="0.2">
      <c r="A1954" s="72" t="s">
        <v>1999</v>
      </c>
      <c r="B1954" s="74">
        <v>38867</v>
      </c>
      <c r="C1954" s="71">
        <v>663</v>
      </c>
      <c r="D1954" s="64" t="s">
        <v>191</v>
      </c>
      <c r="E1954" s="72">
        <v>8900</v>
      </c>
      <c r="F1954" s="62" t="s">
        <v>1610</v>
      </c>
      <c r="G1954" s="62" t="s">
        <v>1587</v>
      </c>
      <c r="H1954" s="62" t="s">
        <v>1538</v>
      </c>
    </row>
    <row r="1955" spans="1:8" x14ac:dyDescent="0.2">
      <c r="A1955" s="72" t="s">
        <v>2000</v>
      </c>
      <c r="B1955" s="74">
        <v>38867</v>
      </c>
      <c r="C1955" s="71">
        <v>844</v>
      </c>
      <c r="D1955" s="64" t="s">
        <v>191</v>
      </c>
      <c r="E1955" s="72">
        <v>218.66</v>
      </c>
      <c r="F1955" s="62" t="s">
        <v>1594</v>
      </c>
      <c r="G1955" s="62" t="s">
        <v>1587</v>
      </c>
      <c r="H1955" s="62" t="s">
        <v>1597</v>
      </c>
    </row>
    <row r="1956" spans="1:8" x14ac:dyDescent="0.2">
      <c r="A1956" s="72" t="s">
        <v>2002</v>
      </c>
      <c r="B1956" s="74">
        <v>38867</v>
      </c>
      <c r="C1956" s="71">
        <v>603</v>
      </c>
      <c r="D1956" s="64" t="s">
        <v>191</v>
      </c>
      <c r="E1956" s="72">
        <v>342.2</v>
      </c>
      <c r="F1956" s="62" t="s">
        <v>1594</v>
      </c>
      <c r="G1956" s="62" t="s">
        <v>1587</v>
      </c>
      <c r="H1956" s="62" t="s">
        <v>1538</v>
      </c>
    </row>
    <row r="1957" spans="1:8" x14ac:dyDescent="0.2">
      <c r="A1957" s="72" t="s">
        <v>2003</v>
      </c>
      <c r="B1957" s="74">
        <v>38867</v>
      </c>
      <c r="C1957" s="71">
        <v>822</v>
      </c>
      <c r="D1957" s="64" t="s">
        <v>191</v>
      </c>
      <c r="E1957" s="72">
        <v>380</v>
      </c>
      <c r="F1957" s="62" t="s">
        <v>1594</v>
      </c>
      <c r="G1957" s="62" t="s">
        <v>1587</v>
      </c>
      <c r="H1957" s="62" t="s">
        <v>1597</v>
      </c>
    </row>
    <row r="1958" spans="1:8" x14ac:dyDescent="0.2">
      <c r="A1958" s="72" t="s">
        <v>2004</v>
      </c>
      <c r="B1958" s="74">
        <v>38867</v>
      </c>
      <c r="C1958" s="71">
        <v>633</v>
      </c>
      <c r="D1958" s="64" t="s">
        <v>191</v>
      </c>
      <c r="E1958" s="72">
        <v>9000</v>
      </c>
      <c r="F1958" s="62" t="s">
        <v>1594</v>
      </c>
      <c r="G1958" s="62" t="s">
        <v>1587</v>
      </c>
      <c r="H1958" s="62" t="s">
        <v>1539</v>
      </c>
    </row>
    <row r="1959" spans="1:8" x14ac:dyDescent="0.2">
      <c r="A1959" s="72" t="s">
        <v>2005</v>
      </c>
      <c r="B1959" s="74">
        <v>38867</v>
      </c>
      <c r="C1959" s="71">
        <v>226</v>
      </c>
      <c r="D1959" s="64" t="s">
        <v>191</v>
      </c>
      <c r="E1959" s="72">
        <v>9000</v>
      </c>
      <c r="F1959" s="62" t="s">
        <v>1594</v>
      </c>
      <c r="G1959" s="62" t="s">
        <v>1587</v>
      </c>
      <c r="H1959" s="62" t="s">
        <v>1597</v>
      </c>
    </row>
    <row r="1960" spans="1:8" x14ac:dyDescent="0.2">
      <c r="A1960" s="72" t="s">
        <v>2006</v>
      </c>
      <c r="B1960" s="74">
        <v>38867</v>
      </c>
      <c r="C1960" s="71">
        <v>42</v>
      </c>
      <c r="D1960" s="64" t="s">
        <v>191</v>
      </c>
      <c r="E1960" s="72">
        <v>22.75</v>
      </c>
      <c r="F1960" s="62" t="s">
        <v>1594</v>
      </c>
      <c r="G1960" s="62" t="s">
        <v>1587</v>
      </c>
      <c r="H1960" s="62" t="s">
        <v>1528</v>
      </c>
    </row>
    <row r="1961" spans="1:8" x14ac:dyDescent="0.2">
      <c r="A1961" s="72">
        <v>9</v>
      </c>
      <c r="B1961" s="74">
        <v>38868</v>
      </c>
      <c r="C1961" s="71">
        <v>879</v>
      </c>
      <c r="D1961" s="64" t="s">
        <v>191</v>
      </c>
      <c r="E1961" s="72">
        <v>11500</v>
      </c>
      <c r="F1961" s="62" t="s">
        <v>1594</v>
      </c>
      <c r="G1961" s="62" t="s">
        <v>1587</v>
      </c>
      <c r="H1961" s="62" t="s">
        <v>1535</v>
      </c>
    </row>
    <row r="1962" spans="1:8" x14ac:dyDescent="0.2">
      <c r="A1962" s="72" t="s">
        <v>2007</v>
      </c>
      <c r="B1962" s="74">
        <v>38868</v>
      </c>
      <c r="C1962" s="71">
        <v>795</v>
      </c>
      <c r="D1962" s="64" t="s">
        <v>191</v>
      </c>
      <c r="E1962" s="72">
        <v>2718.4</v>
      </c>
      <c r="F1962" s="62" t="s">
        <v>1594</v>
      </c>
      <c r="G1962" s="62" t="s">
        <v>1587</v>
      </c>
      <c r="H1962" s="62" t="s">
        <v>1535</v>
      </c>
    </row>
    <row r="1963" spans="1:8" x14ac:dyDescent="0.2">
      <c r="A1963" s="72" t="s">
        <v>2008</v>
      </c>
      <c r="B1963" s="74">
        <v>38868</v>
      </c>
      <c r="C1963" s="71">
        <v>157</v>
      </c>
      <c r="D1963" s="64" t="s">
        <v>191</v>
      </c>
      <c r="E1963" s="72">
        <v>9000</v>
      </c>
      <c r="F1963" s="62" t="s">
        <v>1594</v>
      </c>
      <c r="G1963" s="62" t="s">
        <v>1587</v>
      </c>
      <c r="H1963" s="62" t="s">
        <v>1597</v>
      </c>
    </row>
    <row r="1964" spans="1:8" x14ac:dyDescent="0.2">
      <c r="A1964" s="72" t="s">
        <v>2009</v>
      </c>
      <c r="B1964" s="74">
        <v>38869</v>
      </c>
      <c r="C1964" s="71">
        <v>700</v>
      </c>
      <c r="D1964" s="64" t="s">
        <v>191</v>
      </c>
      <c r="E1964" s="72">
        <v>22150</v>
      </c>
      <c r="F1964" s="62" t="s">
        <v>1594</v>
      </c>
      <c r="G1964" s="62" t="s">
        <v>1587</v>
      </c>
      <c r="H1964" s="62" t="s">
        <v>1551</v>
      </c>
    </row>
    <row r="1965" spans="1:8" x14ac:dyDescent="0.2">
      <c r="A1965" s="72" t="s">
        <v>2010</v>
      </c>
      <c r="B1965" s="74">
        <v>38869</v>
      </c>
      <c r="C1965" s="71">
        <v>42</v>
      </c>
      <c r="D1965" s="64" t="s">
        <v>191</v>
      </c>
      <c r="E1965" s="72">
        <v>24465.5</v>
      </c>
      <c r="F1965" s="62" t="s">
        <v>1594</v>
      </c>
      <c r="G1965" s="62" t="s">
        <v>1587</v>
      </c>
      <c r="H1965" s="62" t="s">
        <v>1528</v>
      </c>
    </row>
    <row r="1966" spans="1:8" x14ac:dyDescent="0.2">
      <c r="A1966" s="72" t="s">
        <v>2121</v>
      </c>
      <c r="B1966" s="74">
        <v>38869</v>
      </c>
      <c r="C1966" s="71">
        <v>754</v>
      </c>
      <c r="D1966" s="64" t="s">
        <v>191</v>
      </c>
      <c r="E1966" s="27">
        <v>250</v>
      </c>
      <c r="F1966" s="62" t="s">
        <v>1610</v>
      </c>
      <c r="G1966" s="62" t="s">
        <v>1587</v>
      </c>
      <c r="H1966" s="62" t="s">
        <v>1597</v>
      </c>
    </row>
    <row r="1967" spans="1:8" x14ac:dyDescent="0.2">
      <c r="A1967" s="72" t="s">
        <v>2012</v>
      </c>
      <c r="B1967" s="74">
        <v>38870</v>
      </c>
      <c r="C1967" s="71">
        <v>234</v>
      </c>
      <c r="D1967" s="64" t="s">
        <v>191</v>
      </c>
      <c r="E1967" s="27">
        <v>17706</v>
      </c>
      <c r="F1967" s="62" t="s">
        <v>1591</v>
      </c>
      <c r="G1967" s="62" t="s">
        <v>1587</v>
      </c>
      <c r="H1967" s="62" t="s">
        <v>1597</v>
      </c>
    </row>
    <row r="1968" spans="1:8" x14ac:dyDescent="0.2">
      <c r="A1968" s="72" t="s">
        <v>2013</v>
      </c>
      <c r="B1968" s="74">
        <v>38870</v>
      </c>
      <c r="C1968" s="71">
        <v>921</v>
      </c>
      <c r="D1968" s="64" t="s">
        <v>191</v>
      </c>
      <c r="E1968" s="27">
        <v>24255</v>
      </c>
      <c r="F1968" s="62" t="s">
        <v>1963</v>
      </c>
      <c r="G1968" s="62" t="s">
        <v>1587</v>
      </c>
      <c r="H1968" s="62" t="s">
        <v>1553</v>
      </c>
    </row>
    <row r="1969" spans="1:8" x14ac:dyDescent="0.2">
      <c r="A1969" s="72" t="s">
        <v>2014</v>
      </c>
      <c r="B1969" s="74">
        <v>38873</v>
      </c>
      <c r="C1969" s="71">
        <v>7</v>
      </c>
      <c r="D1969" s="64" t="s">
        <v>191</v>
      </c>
      <c r="E1969" s="27">
        <v>8710</v>
      </c>
      <c r="F1969" s="62" t="s">
        <v>1963</v>
      </c>
      <c r="G1969" s="62" t="s">
        <v>1587</v>
      </c>
      <c r="H1969" s="62" t="s">
        <v>1528</v>
      </c>
    </row>
    <row r="1970" spans="1:8" x14ac:dyDescent="0.2">
      <c r="A1970" s="72" t="s">
        <v>2015</v>
      </c>
      <c r="B1970" s="74">
        <v>38873</v>
      </c>
      <c r="C1970" s="71">
        <v>191</v>
      </c>
      <c r="D1970" s="64" t="s">
        <v>191</v>
      </c>
      <c r="E1970" s="27">
        <v>22500</v>
      </c>
      <c r="F1970" s="62" t="s">
        <v>1610</v>
      </c>
      <c r="G1970" s="62" t="s">
        <v>1587</v>
      </c>
      <c r="H1970" s="62" t="s">
        <v>1528</v>
      </c>
    </row>
    <row r="1971" spans="1:8" x14ac:dyDescent="0.2">
      <c r="A1971" s="72" t="s">
        <v>2017</v>
      </c>
      <c r="B1971" s="74">
        <v>38873</v>
      </c>
      <c r="C1971" s="71">
        <v>338</v>
      </c>
      <c r="D1971" s="64" t="s">
        <v>191</v>
      </c>
      <c r="E1971" s="27">
        <v>500</v>
      </c>
      <c r="F1971" s="62" t="s">
        <v>1594</v>
      </c>
      <c r="G1971" s="62" t="s">
        <v>1587</v>
      </c>
      <c r="H1971" s="62" t="s">
        <v>1597</v>
      </c>
    </row>
    <row r="1972" spans="1:8" x14ac:dyDescent="0.2">
      <c r="A1972" s="72" t="s">
        <v>2018</v>
      </c>
      <c r="B1972" s="74">
        <v>38874</v>
      </c>
      <c r="C1972" s="71">
        <v>689</v>
      </c>
      <c r="D1972" s="64" t="s">
        <v>2546</v>
      </c>
      <c r="E1972" s="72">
        <v>19350</v>
      </c>
      <c r="F1972" s="62" t="s">
        <v>1594</v>
      </c>
      <c r="G1972" s="62" t="s">
        <v>1587</v>
      </c>
      <c r="H1972" s="62" t="s">
        <v>1536</v>
      </c>
    </row>
    <row r="1973" spans="1:8" x14ac:dyDescent="0.2">
      <c r="A1973" s="72" t="s">
        <v>2019</v>
      </c>
      <c r="B1973" s="74">
        <v>38874</v>
      </c>
      <c r="C1973" s="71">
        <v>735</v>
      </c>
      <c r="D1973" s="64" t="s">
        <v>1087</v>
      </c>
      <c r="E1973" s="72">
        <v>16800</v>
      </c>
      <c r="F1973" s="62" t="s">
        <v>1599</v>
      </c>
      <c r="G1973" s="62" t="s">
        <v>1587</v>
      </c>
      <c r="H1973" s="62" t="s">
        <v>1570</v>
      </c>
    </row>
    <row r="1974" spans="1:8" x14ac:dyDescent="0.2">
      <c r="A1974" s="72" t="s">
        <v>2020</v>
      </c>
      <c r="B1974" s="74">
        <v>38874</v>
      </c>
      <c r="C1974" s="71">
        <v>142</v>
      </c>
      <c r="D1974" s="64" t="s">
        <v>1087</v>
      </c>
      <c r="E1974" s="72">
        <v>133</v>
      </c>
      <c r="F1974" s="62" t="s">
        <v>1594</v>
      </c>
      <c r="G1974" s="62" t="s">
        <v>1587</v>
      </c>
      <c r="H1974" s="62" t="s">
        <v>1597</v>
      </c>
    </row>
    <row r="1975" spans="1:8" x14ac:dyDescent="0.2">
      <c r="A1975" s="72" t="s">
        <v>2021</v>
      </c>
      <c r="B1975" s="74">
        <v>38875</v>
      </c>
      <c r="C1975" s="71">
        <v>744</v>
      </c>
      <c r="D1975" s="64" t="s">
        <v>1087</v>
      </c>
      <c r="E1975" s="72">
        <v>8500</v>
      </c>
      <c r="F1975" s="62" t="s">
        <v>1610</v>
      </c>
      <c r="G1975" s="62" t="s">
        <v>1588</v>
      </c>
      <c r="H1975" s="62" t="s">
        <v>1607</v>
      </c>
    </row>
    <row r="1976" spans="1:8" x14ac:dyDescent="0.2">
      <c r="A1976" s="72" t="s">
        <v>2022</v>
      </c>
      <c r="B1976" s="74">
        <v>38876</v>
      </c>
      <c r="C1976" s="71">
        <v>156</v>
      </c>
      <c r="D1976" s="64" t="s">
        <v>1087</v>
      </c>
      <c r="E1976" s="72">
        <v>16648</v>
      </c>
      <c r="F1976" s="62" t="s">
        <v>1963</v>
      </c>
      <c r="G1976" s="62" t="s">
        <v>1587</v>
      </c>
      <c r="H1976" s="62" t="s">
        <v>1528</v>
      </c>
    </row>
    <row r="1977" spans="1:8" x14ac:dyDescent="0.2">
      <c r="A1977" s="72" t="s">
        <v>2016</v>
      </c>
      <c r="B1977" s="74">
        <v>38877</v>
      </c>
      <c r="C1977" s="71">
        <v>750</v>
      </c>
      <c r="D1977" s="64" t="s">
        <v>1087</v>
      </c>
      <c r="E1977" s="72">
        <v>-8500</v>
      </c>
      <c r="F1977" s="62" t="s">
        <v>1610</v>
      </c>
      <c r="G1977" s="62" t="s">
        <v>1587</v>
      </c>
      <c r="H1977" s="62" t="s">
        <v>1557</v>
      </c>
    </row>
    <row r="1978" spans="1:8" x14ac:dyDescent="0.2">
      <c r="A1978" s="72" t="s">
        <v>2023</v>
      </c>
      <c r="B1978" s="74">
        <v>38877</v>
      </c>
      <c r="C1978" s="71">
        <v>923</v>
      </c>
      <c r="D1978" s="64" t="s">
        <v>1087</v>
      </c>
      <c r="E1978" s="72">
        <v>125000</v>
      </c>
      <c r="F1978" s="62" t="s">
        <v>1610</v>
      </c>
      <c r="G1978" s="62" t="s">
        <v>1587</v>
      </c>
      <c r="H1978" s="62" t="s">
        <v>1597</v>
      </c>
    </row>
    <row r="1979" spans="1:8" x14ac:dyDescent="0.2">
      <c r="A1979" s="72" t="s">
        <v>2024</v>
      </c>
      <c r="B1979" s="74">
        <v>38880</v>
      </c>
      <c r="C1979" s="71">
        <v>884</v>
      </c>
      <c r="D1979" s="64" t="s">
        <v>1087</v>
      </c>
      <c r="E1979" s="72">
        <v>51000</v>
      </c>
      <c r="F1979" s="62" t="s">
        <v>1601</v>
      </c>
      <c r="G1979" s="62" t="s">
        <v>1587</v>
      </c>
      <c r="H1979" s="62" t="s">
        <v>1548</v>
      </c>
    </row>
    <row r="1980" spans="1:8" x14ac:dyDescent="0.2">
      <c r="A1980" s="72" t="s">
        <v>2025</v>
      </c>
      <c r="B1980" s="74">
        <v>38880</v>
      </c>
      <c r="C1980" s="71">
        <v>80</v>
      </c>
      <c r="D1980" s="64" t="s">
        <v>1087</v>
      </c>
      <c r="E1980" s="72">
        <v>85000</v>
      </c>
      <c r="F1980" s="62" t="s">
        <v>1601</v>
      </c>
      <c r="G1980" s="62" t="s">
        <v>1587</v>
      </c>
      <c r="H1980" s="62" t="s">
        <v>1548</v>
      </c>
    </row>
    <row r="1981" spans="1:8" x14ac:dyDescent="0.2">
      <c r="A1981" s="72" t="s">
        <v>2026</v>
      </c>
      <c r="B1981" s="74">
        <v>38880</v>
      </c>
      <c r="C1981" s="71">
        <v>80</v>
      </c>
      <c r="D1981" s="64" t="s">
        <v>1087</v>
      </c>
      <c r="E1981" s="72">
        <v>652</v>
      </c>
      <c r="F1981" s="62" t="s">
        <v>1594</v>
      </c>
      <c r="G1981" s="62" t="s">
        <v>1587</v>
      </c>
      <c r="H1981" s="62" t="s">
        <v>1548</v>
      </c>
    </row>
    <row r="1982" spans="1:8" x14ac:dyDescent="0.2">
      <c r="A1982" s="72" t="s">
        <v>2027</v>
      </c>
      <c r="B1982" s="74">
        <v>38880</v>
      </c>
      <c r="C1982" s="71">
        <v>308</v>
      </c>
      <c r="D1982" s="64" t="s">
        <v>1087</v>
      </c>
      <c r="E1982" s="27">
        <v>2155.75</v>
      </c>
      <c r="F1982" s="62" t="s">
        <v>1594</v>
      </c>
      <c r="G1982" s="62" t="s">
        <v>1587</v>
      </c>
      <c r="H1982" s="62" t="s">
        <v>1597</v>
      </c>
    </row>
    <row r="1983" spans="1:8" x14ac:dyDescent="0.2">
      <c r="A1983" s="72" t="s">
        <v>2028</v>
      </c>
      <c r="B1983" s="74">
        <v>38881</v>
      </c>
      <c r="C1983" s="71">
        <v>442</v>
      </c>
      <c r="D1983" s="64" t="s">
        <v>2547</v>
      </c>
      <c r="E1983" s="72">
        <v>5400</v>
      </c>
      <c r="F1983" s="62" t="s">
        <v>1591</v>
      </c>
      <c r="G1983" s="62" t="s">
        <v>1587</v>
      </c>
      <c r="H1983" s="62" t="s">
        <v>1528</v>
      </c>
    </row>
    <row r="1984" spans="1:8" x14ac:dyDescent="0.2">
      <c r="A1984" s="72" t="s">
        <v>2030</v>
      </c>
      <c r="B1984" s="74">
        <v>38882</v>
      </c>
      <c r="C1984" s="71">
        <v>926</v>
      </c>
      <c r="D1984" s="64" t="s">
        <v>2548</v>
      </c>
      <c r="E1984" s="72">
        <v>28840</v>
      </c>
      <c r="F1984" s="62" t="s">
        <v>1594</v>
      </c>
      <c r="G1984" s="62" t="s">
        <v>1587</v>
      </c>
      <c r="H1984" s="62" t="s">
        <v>1528</v>
      </c>
    </row>
    <row r="1985" spans="1:8" x14ac:dyDescent="0.2">
      <c r="A1985" s="72" t="s">
        <v>2031</v>
      </c>
      <c r="B1985" s="74">
        <v>38882</v>
      </c>
      <c r="C1985" s="71">
        <v>900</v>
      </c>
      <c r="D1985" s="64" t="s">
        <v>2549</v>
      </c>
      <c r="E1985" s="72">
        <v>20330</v>
      </c>
      <c r="F1985" s="62" t="s">
        <v>1594</v>
      </c>
      <c r="G1985" s="62" t="s">
        <v>1587</v>
      </c>
      <c r="H1985" s="62" t="s">
        <v>1558</v>
      </c>
    </row>
    <row r="1986" spans="1:8" x14ac:dyDescent="0.2">
      <c r="A1986" s="72" t="s">
        <v>2032</v>
      </c>
      <c r="B1986" s="74">
        <v>38882</v>
      </c>
      <c r="C1986" s="71">
        <v>157</v>
      </c>
      <c r="D1986" s="64" t="s">
        <v>2550</v>
      </c>
      <c r="E1986" s="72">
        <v>772.4</v>
      </c>
      <c r="F1986" s="62" t="s">
        <v>1594</v>
      </c>
      <c r="G1986" s="62" t="s">
        <v>1587</v>
      </c>
      <c r="H1986" s="62" t="s">
        <v>1597</v>
      </c>
    </row>
    <row r="1987" spans="1:8" x14ac:dyDescent="0.2">
      <c r="A1987" s="72" t="s">
        <v>2033</v>
      </c>
      <c r="B1987" s="74">
        <v>38882</v>
      </c>
      <c r="C1987" s="71">
        <v>730</v>
      </c>
      <c r="D1987" s="64" t="s">
        <v>2550</v>
      </c>
      <c r="E1987" s="72">
        <v>303.3</v>
      </c>
      <c r="F1987" s="62" t="s">
        <v>1594</v>
      </c>
      <c r="G1987" s="62" t="s">
        <v>1587</v>
      </c>
      <c r="H1987" s="62" t="s">
        <v>1597</v>
      </c>
    </row>
    <row r="1988" spans="1:8" x14ac:dyDescent="0.2">
      <c r="A1988" s="72" t="s">
        <v>2034</v>
      </c>
      <c r="B1988" s="74">
        <v>38882</v>
      </c>
      <c r="C1988" s="71">
        <v>925</v>
      </c>
      <c r="D1988" s="64" t="s">
        <v>2551</v>
      </c>
      <c r="E1988" s="72">
        <v>246.05</v>
      </c>
      <c r="F1988" s="62" t="s">
        <v>1610</v>
      </c>
      <c r="G1988" s="62" t="s">
        <v>1587</v>
      </c>
      <c r="H1988" s="62" t="s">
        <v>1538</v>
      </c>
    </row>
    <row r="1989" spans="1:8" x14ac:dyDescent="0.2">
      <c r="A1989" s="72" t="s">
        <v>2035</v>
      </c>
      <c r="B1989" s="74">
        <v>38883</v>
      </c>
      <c r="C1989" s="71">
        <v>924</v>
      </c>
      <c r="D1989" s="64" t="s">
        <v>2552</v>
      </c>
      <c r="E1989" s="72">
        <v>45948</v>
      </c>
      <c r="F1989" s="62" t="s">
        <v>1610</v>
      </c>
      <c r="G1989" s="62" t="s">
        <v>1587</v>
      </c>
      <c r="H1989" s="62" t="s">
        <v>1597</v>
      </c>
    </row>
    <row r="1990" spans="1:8" x14ac:dyDescent="0.2">
      <c r="A1990" s="72" t="s">
        <v>2036</v>
      </c>
      <c r="B1990" s="74">
        <v>38883</v>
      </c>
      <c r="C1990" s="71">
        <v>731</v>
      </c>
      <c r="D1990" s="64" t="s">
        <v>2553</v>
      </c>
      <c r="E1990" s="72">
        <v>67.8</v>
      </c>
      <c r="F1990" s="62" t="s">
        <v>1594</v>
      </c>
      <c r="G1990" s="62" t="s">
        <v>1587</v>
      </c>
      <c r="H1990" s="62" t="s">
        <v>1528</v>
      </c>
    </row>
    <row r="1991" spans="1:8" x14ac:dyDescent="0.2">
      <c r="A1991" s="72" t="s">
        <v>2037</v>
      </c>
      <c r="B1991" s="74">
        <v>38883</v>
      </c>
      <c r="C1991" s="71">
        <v>833</v>
      </c>
      <c r="D1991" s="64" t="s">
        <v>2554</v>
      </c>
      <c r="E1991" s="72">
        <v>615</v>
      </c>
      <c r="F1991" s="62" t="s">
        <v>1594</v>
      </c>
      <c r="G1991" s="62" t="s">
        <v>1587</v>
      </c>
      <c r="H1991" s="62" t="s">
        <v>1528</v>
      </c>
    </row>
    <row r="1992" spans="1:8" x14ac:dyDescent="0.2">
      <c r="A1992" s="72" t="s">
        <v>2038</v>
      </c>
      <c r="B1992" s="74">
        <v>38883</v>
      </c>
      <c r="C1992" s="71">
        <v>537</v>
      </c>
      <c r="D1992" s="64" t="s">
        <v>2554</v>
      </c>
      <c r="E1992" s="72">
        <v>615</v>
      </c>
      <c r="F1992" s="62" t="s">
        <v>1594</v>
      </c>
      <c r="G1992" s="62" t="s">
        <v>1587</v>
      </c>
      <c r="H1992" s="62" t="s">
        <v>1581</v>
      </c>
    </row>
    <row r="1993" spans="1:8" x14ac:dyDescent="0.2">
      <c r="A1993" s="72" t="s">
        <v>2039</v>
      </c>
      <c r="B1993" s="74">
        <v>38883</v>
      </c>
      <c r="C1993" s="71">
        <v>56</v>
      </c>
      <c r="D1993" s="64" t="s">
        <v>1408</v>
      </c>
      <c r="E1993" s="72">
        <v>8850</v>
      </c>
      <c r="F1993" s="62" t="s">
        <v>1594</v>
      </c>
      <c r="G1993" s="62" t="s">
        <v>1587</v>
      </c>
      <c r="H1993" s="62" t="s">
        <v>1541</v>
      </c>
    </row>
    <row r="1994" spans="1:8" x14ac:dyDescent="0.2">
      <c r="A1994" s="72" t="s">
        <v>2040</v>
      </c>
      <c r="B1994" s="74">
        <v>38883</v>
      </c>
      <c r="C1994" s="71">
        <v>920</v>
      </c>
      <c r="D1994" s="64" t="s">
        <v>1408</v>
      </c>
      <c r="E1994" s="72">
        <v>110</v>
      </c>
      <c r="F1994" s="62" t="s">
        <v>1610</v>
      </c>
      <c r="G1994" s="62" t="s">
        <v>1587</v>
      </c>
      <c r="H1994" s="62" t="s">
        <v>1538</v>
      </c>
    </row>
    <row r="1995" spans="1:8" x14ac:dyDescent="0.2">
      <c r="A1995" s="72" t="s">
        <v>2041</v>
      </c>
      <c r="B1995" s="74">
        <v>38884</v>
      </c>
      <c r="C1995" s="71">
        <v>523</v>
      </c>
      <c r="D1995" s="64" t="s">
        <v>1408</v>
      </c>
      <c r="E1995" s="72">
        <v>264.60000000000002</v>
      </c>
      <c r="F1995" s="62" t="s">
        <v>1610</v>
      </c>
      <c r="G1995" s="62" t="s">
        <v>1587</v>
      </c>
      <c r="H1995" s="62" t="s">
        <v>1557</v>
      </c>
    </row>
    <row r="1996" spans="1:8" x14ac:dyDescent="0.2">
      <c r="A1996" s="72" t="s">
        <v>2042</v>
      </c>
      <c r="B1996" s="74">
        <v>38884</v>
      </c>
      <c r="C1996" s="71">
        <v>927</v>
      </c>
      <c r="D1996" s="64" t="s">
        <v>1408</v>
      </c>
      <c r="E1996" s="27">
        <v>157.66</v>
      </c>
      <c r="F1996" s="62" t="s">
        <v>1790</v>
      </c>
      <c r="G1996" s="62" t="s">
        <v>1587</v>
      </c>
      <c r="H1996" s="62" t="s">
        <v>1554</v>
      </c>
    </row>
    <row r="1997" spans="1:8" x14ac:dyDescent="0.2">
      <c r="A1997" s="72" t="s">
        <v>2043</v>
      </c>
      <c r="B1997" s="74">
        <v>38887</v>
      </c>
      <c r="C1997" s="71">
        <v>638</v>
      </c>
      <c r="D1997" s="64" t="s">
        <v>2555</v>
      </c>
      <c r="E1997" s="72">
        <v>12689</v>
      </c>
      <c r="F1997" s="62" t="s">
        <v>1610</v>
      </c>
      <c r="G1997" s="62" t="s">
        <v>1587</v>
      </c>
      <c r="H1997" s="62" t="s">
        <v>1544</v>
      </c>
    </row>
    <row r="1998" spans="1:8" x14ac:dyDescent="0.2">
      <c r="A1998" s="72" t="s">
        <v>2044</v>
      </c>
      <c r="B1998" s="74">
        <v>38887</v>
      </c>
      <c r="C1998" s="71">
        <v>727</v>
      </c>
      <c r="D1998" s="64" t="s">
        <v>2556</v>
      </c>
      <c r="E1998" s="72">
        <v>12600</v>
      </c>
      <c r="F1998" s="62" t="s">
        <v>1594</v>
      </c>
      <c r="G1998" s="62" t="s">
        <v>1587</v>
      </c>
      <c r="H1998" s="62" t="s">
        <v>1597</v>
      </c>
    </row>
    <row r="1999" spans="1:8" x14ac:dyDescent="0.2">
      <c r="A1999" s="72" t="s">
        <v>2045</v>
      </c>
      <c r="B1999" s="74">
        <v>38887</v>
      </c>
      <c r="C1999" s="71">
        <v>42</v>
      </c>
      <c r="D1999" s="64" t="s">
        <v>409</v>
      </c>
      <c r="E1999" s="72">
        <v>12691</v>
      </c>
      <c r="F1999" s="62" t="s">
        <v>1594</v>
      </c>
      <c r="G1999" s="62" t="s">
        <v>1587</v>
      </c>
      <c r="H1999" s="62" t="s">
        <v>1528</v>
      </c>
    </row>
    <row r="2000" spans="1:8" x14ac:dyDescent="0.2">
      <c r="A2000" s="72" t="s">
        <v>2046</v>
      </c>
      <c r="B2000" s="74">
        <v>38887</v>
      </c>
      <c r="C2000" s="71">
        <v>869</v>
      </c>
      <c r="D2000" s="64" t="s">
        <v>409</v>
      </c>
      <c r="E2000" s="72">
        <v>12775</v>
      </c>
      <c r="F2000" s="62" t="s">
        <v>1594</v>
      </c>
      <c r="G2000" s="62" t="s">
        <v>1587</v>
      </c>
      <c r="H2000" s="62" t="s">
        <v>1597</v>
      </c>
    </row>
    <row r="2001" spans="1:8" x14ac:dyDescent="0.2">
      <c r="A2001" s="72" t="s">
        <v>2047</v>
      </c>
      <c r="B2001" s="74">
        <v>38887</v>
      </c>
      <c r="C2001" s="71">
        <v>620</v>
      </c>
      <c r="D2001" s="64" t="s">
        <v>409</v>
      </c>
      <c r="E2001" s="72">
        <v>18577.439999999999</v>
      </c>
      <c r="F2001" s="62" t="s">
        <v>1610</v>
      </c>
      <c r="G2001" s="62" t="s">
        <v>1587</v>
      </c>
      <c r="H2001" s="62" t="s">
        <v>1538</v>
      </c>
    </row>
    <row r="2002" spans="1:8" x14ac:dyDescent="0.2">
      <c r="A2002" s="72" t="s">
        <v>2048</v>
      </c>
      <c r="B2002" s="74">
        <v>38887</v>
      </c>
      <c r="C2002" s="71">
        <v>42</v>
      </c>
      <c r="D2002" s="64" t="s">
        <v>409</v>
      </c>
      <c r="E2002" s="72">
        <v>24722</v>
      </c>
      <c r="F2002" s="62" t="s">
        <v>1594</v>
      </c>
      <c r="G2002" s="62" t="s">
        <v>1587</v>
      </c>
      <c r="H2002" s="62" t="s">
        <v>1528</v>
      </c>
    </row>
    <row r="2003" spans="1:8" x14ac:dyDescent="0.2">
      <c r="A2003" s="72" t="s">
        <v>2049</v>
      </c>
      <c r="B2003" s="74">
        <v>38888</v>
      </c>
      <c r="C2003" s="71">
        <v>928</v>
      </c>
      <c r="D2003" s="64" t="s">
        <v>409</v>
      </c>
      <c r="E2003" s="72">
        <v>150.18</v>
      </c>
      <c r="F2003" s="62" t="s">
        <v>1594</v>
      </c>
      <c r="G2003" s="62" t="s">
        <v>1587</v>
      </c>
      <c r="H2003" s="62" t="s">
        <v>1528</v>
      </c>
    </row>
    <row r="2004" spans="1:8" x14ac:dyDescent="0.2">
      <c r="A2004" s="72" t="s">
        <v>2050</v>
      </c>
      <c r="B2004" s="74">
        <v>38889</v>
      </c>
      <c r="C2004" s="71">
        <v>330</v>
      </c>
      <c r="D2004" s="64" t="s">
        <v>409</v>
      </c>
      <c r="E2004" s="72">
        <v>402.46</v>
      </c>
      <c r="F2004" s="62" t="s">
        <v>1594</v>
      </c>
      <c r="G2004" s="62" t="s">
        <v>1587</v>
      </c>
      <c r="H2004" s="62" t="s">
        <v>1597</v>
      </c>
    </row>
    <row r="2005" spans="1:8" x14ac:dyDescent="0.2">
      <c r="A2005" s="72" t="s">
        <v>2052</v>
      </c>
      <c r="B2005" s="74">
        <v>38889</v>
      </c>
      <c r="C2005" s="71">
        <v>929</v>
      </c>
      <c r="D2005" s="64" t="s">
        <v>409</v>
      </c>
      <c r="E2005" s="72">
        <v>6895</v>
      </c>
      <c r="F2005" s="62" t="s">
        <v>1594</v>
      </c>
      <c r="G2005" s="62" t="s">
        <v>1587</v>
      </c>
      <c r="H2005" s="62" t="s">
        <v>1551</v>
      </c>
    </row>
    <row r="2006" spans="1:8" x14ac:dyDescent="0.2">
      <c r="A2006" s="72" t="s">
        <v>2053</v>
      </c>
      <c r="B2006" s="74">
        <v>38889</v>
      </c>
      <c r="C2006" s="71">
        <v>42</v>
      </c>
      <c r="D2006" s="64" t="s">
        <v>409</v>
      </c>
      <c r="E2006" s="72">
        <v>7175</v>
      </c>
      <c r="F2006" s="62" t="s">
        <v>1594</v>
      </c>
      <c r="G2006" s="62" t="s">
        <v>1587</v>
      </c>
      <c r="H2006" s="62" t="s">
        <v>1528</v>
      </c>
    </row>
    <row r="2007" spans="1:8" x14ac:dyDescent="0.2">
      <c r="A2007" s="72" t="s">
        <v>2054</v>
      </c>
      <c r="B2007" s="74">
        <v>38890</v>
      </c>
      <c r="C2007" s="71">
        <v>735</v>
      </c>
      <c r="D2007" s="64" t="s">
        <v>409</v>
      </c>
      <c r="E2007" s="72">
        <v>367.08</v>
      </c>
      <c r="F2007" s="62" t="s">
        <v>1599</v>
      </c>
      <c r="G2007" s="62" t="s">
        <v>1587</v>
      </c>
      <c r="H2007" s="62" t="s">
        <v>1570</v>
      </c>
    </row>
    <row r="2008" spans="1:8" x14ac:dyDescent="0.2">
      <c r="A2008" s="72" t="s">
        <v>2056</v>
      </c>
      <c r="B2008" s="74">
        <v>38891</v>
      </c>
      <c r="C2008" s="71">
        <v>75</v>
      </c>
      <c r="D2008" s="64" t="s">
        <v>409</v>
      </c>
      <c r="E2008" s="72">
        <v>151.1</v>
      </c>
      <c r="F2008" s="62" t="s">
        <v>1963</v>
      </c>
      <c r="G2008" s="62" t="s">
        <v>1587</v>
      </c>
      <c r="H2008" s="62" t="s">
        <v>1528</v>
      </c>
    </row>
    <row r="2009" spans="1:8" x14ac:dyDescent="0.2">
      <c r="A2009" s="72" t="s">
        <v>2058</v>
      </c>
      <c r="B2009" s="74">
        <v>38891</v>
      </c>
      <c r="C2009" s="71">
        <v>725</v>
      </c>
      <c r="D2009" s="64" t="s">
        <v>409</v>
      </c>
      <c r="E2009" s="72">
        <v>7815</v>
      </c>
      <c r="F2009" s="62" t="s">
        <v>1594</v>
      </c>
      <c r="G2009" s="62" t="s">
        <v>1587</v>
      </c>
      <c r="H2009" s="62" t="s">
        <v>1538</v>
      </c>
    </row>
    <row r="2010" spans="1:8" x14ac:dyDescent="0.2">
      <c r="A2010" s="72" t="s">
        <v>2060</v>
      </c>
      <c r="B2010" s="74">
        <v>38891</v>
      </c>
      <c r="C2010" s="71">
        <v>84</v>
      </c>
      <c r="D2010" s="64" t="s">
        <v>409</v>
      </c>
      <c r="E2010" s="72">
        <v>5100</v>
      </c>
      <c r="F2010" s="62" t="s">
        <v>1594</v>
      </c>
      <c r="G2010" s="62" t="s">
        <v>1587</v>
      </c>
      <c r="H2010" s="62" t="s">
        <v>1597</v>
      </c>
    </row>
    <row r="2011" spans="1:8" x14ac:dyDescent="0.2">
      <c r="A2011" s="72" t="s">
        <v>2061</v>
      </c>
      <c r="B2011" s="74">
        <v>38891</v>
      </c>
      <c r="C2011" s="71">
        <v>930</v>
      </c>
      <c r="D2011" s="64" t="s">
        <v>409</v>
      </c>
      <c r="E2011" s="72">
        <v>3850</v>
      </c>
      <c r="F2011" s="62" t="s">
        <v>1594</v>
      </c>
      <c r="G2011" s="62" t="s">
        <v>1587</v>
      </c>
      <c r="H2011" s="62" t="s">
        <v>1548</v>
      </c>
    </row>
    <row r="2012" spans="1:8" x14ac:dyDescent="0.2">
      <c r="A2012" s="72" t="s">
        <v>2062</v>
      </c>
      <c r="B2012" s="74">
        <v>38891</v>
      </c>
      <c r="C2012" s="71">
        <v>864</v>
      </c>
      <c r="D2012" s="64" t="s">
        <v>409</v>
      </c>
      <c r="E2012" s="72">
        <v>175.15</v>
      </c>
      <c r="F2012" s="62" t="s">
        <v>1594</v>
      </c>
      <c r="G2012" s="62" t="s">
        <v>1587</v>
      </c>
      <c r="H2012" s="62" t="s">
        <v>1597</v>
      </c>
    </row>
    <row r="2013" spans="1:8" x14ac:dyDescent="0.2">
      <c r="A2013" s="72" t="s">
        <v>2063</v>
      </c>
      <c r="B2013" s="74">
        <v>38891</v>
      </c>
      <c r="C2013" s="71">
        <v>764</v>
      </c>
      <c r="D2013" s="64" t="s">
        <v>409</v>
      </c>
      <c r="E2013" s="72">
        <v>151.15</v>
      </c>
      <c r="F2013" s="62" t="s">
        <v>1594</v>
      </c>
      <c r="G2013" s="62" t="s">
        <v>1587</v>
      </c>
      <c r="H2013" s="62" t="s">
        <v>1557</v>
      </c>
    </row>
    <row r="2014" spans="1:8" x14ac:dyDescent="0.2">
      <c r="A2014" s="72" t="s">
        <v>2064</v>
      </c>
      <c r="B2014" s="74">
        <v>38891</v>
      </c>
      <c r="C2014" s="71">
        <v>931</v>
      </c>
      <c r="D2014" s="64" t="s">
        <v>409</v>
      </c>
      <c r="E2014" s="72">
        <v>12969</v>
      </c>
      <c r="F2014" s="62" t="s">
        <v>1594</v>
      </c>
      <c r="G2014" s="62" t="s">
        <v>1587</v>
      </c>
      <c r="H2014" s="62" t="s">
        <v>1528</v>
      </c>
    </row>
    <row r="2015" spans="1:8" x14ac:dyDescent="0.2">
      <c r="A2015" s="72" t="s">
        <v>2065</v>
      </c>
      <c r="B2015" s="74">
        <v>38891</v>
      </c>
      <c r="C2015" s="71">
        <v>43</v>
      </c>
      <c r="D2015" s="64" t="s">
        <v>409</v>
      </c>
      <c r="E2015" s="72">
        <v>5500</v>
      </c>
      <c r="F2015" s="62" t="s">
        <v>1594</v>
      </c>
      <c r="G2015" s="62" t="s">
        <v>1587</v>
      </c>
      <c r="H2015" s="62" t="s">
        <v>1597</v>
      </c>
    </row>
    <row r="2016" spans="1:8" x14ac:dyDescent="0.2">
      <c r="A2016" s="72" t="s">
        <v>2066</v>
      </c>
      <c r="B2016" s="74">
        <v>38891</v>
      </c>
      <c r="C2016" s="71">
        <v>43</v>
      </c>
      <c r="D2016" s="64" t="s">
        <v>409</v>
      </c>
      <c r="E2016" s="72">
        <v>10085</v>
      </c>
      <c r="F2016" s="62" t="s">
        <v>1594</v>
      </c>
      <c r="G2016" s="62" t="s">
        <v>1587</v>
      </c>
      <c r="H2016" s="62" t="s">
        <v>1597</v>
      </c>
    </row>
    <row r="2017" spans="1:8" x14ac:dyDescent="0.2">
      <c r="A2017" s="72" t="s">
        <v>2068</v>
      </c>
      <c r="B2017" s="74">
        <v>38891</v>
      </c>
      <c r="C2017" s="71">
        <v>78</v>
      </c>
      <c r="D2017" s="64" t="s">
        <v>409</v>
      </c>
      <c r="E2017" s="72">
        <v>232.5</v>
      </c>
      <c r="F2017" s="62" t="s">
        <v>1594</v>
      </c>
      <c r="G2017" s="62" t="s">
        <v>1587</v>
      </c>
      <c r="H2017" s="62" t="s">
        <v>1597</v>
      </c>
    </row>
    <row r="2018" spans="1:8" x14ac:dyDescent="0.2">
      <c r="A2018" s="72" t="s">
        <v>2070</v>
      </c>
      <c r="B2018" s="74">
        <v>38891</v>
      </c>
      <c r="C2018" s="71">
        <v>376</v>
      </c>
      <c r="D2018" s="64" t="s">
        <v>409</v>
      </c>
      <c r="E2018" s="72">
        <v>11462.61</v>
      </c>
      <c r="F2018" s="62" t="s">
        <v>1594</v>
      </c>
      <c r="G2018" s="62" t="s">
        <v>1587</v>
      </c>
      <c r="H2018" s="62" t="s">
        <v>1528</v>
      </c>
    </row>
    <row r="2019" spans="1:8" x14ac:dyDescent="0.2">
      <c r="A2019" s="72" t="s">
        <v>2072</v>
      </c>
      <c r="B2019" s="74">
        <v>38891</v>
      </c>
      <c r="C2019" s="71">
        <v>289</v>
      </c>
      <c r="D2019" s="64" t="s">
        <v>409</v>
      </c>
      <c r="E2019" s="72">
        <v>12969</v>
      </c>
      <c r="F2019" s="62" t="s">
        <v>1594</v>
      </c>
      <c r="G2019" s="62" t="s">
        <v>1587</v>
      </c>
      <c r="H2019" s="62" t="s">
        <v>1528</v>
      </c>
    </row>
    <row r="2020" spans="1:8" x14ac:dyDescent="0.2">
      <c r="A2020" s="72" t="s">
        <v>2074</v>
      </c>
      <c r="B2020" s="74">
        <v>38891</v>
      </c>
      <c r="C2020" s="71">
        <v>750</v>
      </c>
      <c r="D2020" s="64" t="s">
        <v>409</v>
      </c>
      <c r="E2020" s="72">
        <v>334.85</v>
      </c>
      <c r="F2020" s="62" t="s">
        <v>1610</v>
      </c>
      <c r="G2020" s="62" t="s">
        <v>1587</v>
      </c>
      <c r="H2020" s="62" t="s">
        <v>1557</v>
      </c>
    </row>
    <row r="2021" spans="1:8" x14ac:dyDescent="0.2">
      <c r="A2021" s="72" t="s">
        <v>2075</v>
      </c>
      <c r="B2021" s="74">
        <v>38891</v>
      </c>
      <c r="C2021" s="71">
        <v>121</v>
      </c>
      <c r="D2021" s="64" t="s">
        <v>409</v>
      </c>
      <c r="E2021" s="72">
        <v>4308.33</v>
      </c>
      <c r="F2021" s="62" t="s">
        <v>1610</v>
      </c>
      <c r="G2021" s="62" t="s">
        <v>1587</v>
      </c>
      <c r="H2021" s="62" t="s">
        <v>1597</v>
      </c>
    </row>
    <row r="2022" spans="1:8" x14ac:dyDescent="0.2">
      <c r="A2022" s="72" t="s">
        <v>2076</v>
      </c>
      <c r="B2022" s="74">
        <v>38891</v>
      </c>
      <c r="C2022" s="71">
        <v>289</v>
      </c>
      <c r="D2022" s="64" t="s">
        <v>409</v>
      </c>
      <c r="E2022" s="72">
        <v>124</v>
      </c>
      <c r="F2022" s="62" t="s">
        <v>1594</v>
      </c>
      <c r="G2022" s="62" t="s">
        <v>1587</v>
      </c>
      <c r="H2022" s="62" t="s">
        <v>1528</v>
      </c>
    </row>
    <row r="2023" spans="1:8" x14ac:dyDescent="0.2">
      <c r="A2023" s="72" t="s">
        <v>2078</v>
      </c>
      <c r="B2023" s="74">
        <v>38894</v>
      </c>
      <c r="C2023" s="71">
        <v>289</v>
      </c>
      <c r="D2023" s="64" t="s">
        <v>409</v>
      </c>
      <c r="E2023" s="27">
        <v>5425</v>
      </c>
      <c r="F2023" s="62" t="s">
        <v>1594</v>
      </c>
      <c r="G2023" s="62" t="s">
        <v>1587</v>
      </c>
      <c r="H2023" s="62" t="s">
        <v>1528</v>
      </c>
    </row>
    <row r="2024" spans="1:8" x14ac:dyDescent="0.2">
      <c r="A2024" s="72" t="s">
        <v>2079</v>
      </c>
      <c r="B2024" s="74">
        <v>38894</v>
      </c>
      <c r="C2024" s="71">
        <v>345</v>
      </c>
      <c r="D2024" s="64" t="s">
        <v>409</v>
      </c>
      <c r="E2024" s="27">
        <v>87.2</v>
      </c>
      <c r="F2024" s="62" t="s">
        <v>1594</v>
      </c>
      <c r="G2024" s="62" t="s">
        <v>1587</v>
      </c>
      <c r="H2024" s="62" t="s">
        <v>1554</v>
      </c>
    </row>
    <row r="2025" spans="1:8" x14ac:dyDescent="0.2">
      <c r="A2025" s="72" t="s">
        <v>2081</v>
      </c>
      <c r="B2025" s="74">
        <v>38894</v>
      </c>
      <c r="C2025" s="71">
        <v>698</v>
      </c>
      <c r="D2025" s="64" t="s">
        <v>409</v>
      </c>
      <c r="E2025" s="27">
        <v>5639</v>
      </c>
      <c r="F2025" s="62" t="s">
        <v>1594</v>
      </c>
      <c r="G2025" s="62" t="s">
        <v>1587</v>
      </c>
      <c r="H2025" s="62" t="s">
        <v>1597</v>
      </c>
    </row>
    <row r="2026" spans="1:8" x14ac:dyDescent="0.2">
      <c r="A2026" s="72" t="s">
        <v>2082</v>
      </c>
      <c r="B2026" s="74">
        <v>38894</v>
      </c>
      <c r="C2026" s="71">
        <v>176</v>
      </c>
      <c r="D2026" s="64" t="s">
        <v>409</v>
      </c>
      <c r="E2026" s="27">
        <v>4900</v>
      </c>
      <c r="F2026" s="62" t="s">
        <v>1599</v>
      </c>
      <c r="G2026" s="62" t="s">
        <v>1587</v>
      </c>
      <c r="H2026" s="62" t="s">
        <v>1528</v>
      </c>
    </row>
    <row r="2027" spans="1:8" x14ac:dyDescent="0.2">
      <c r="A2027" s="72" t="s">
        <v>2083</v>
      </c>
      <c r="B2027" s="74">
        <v>38895</v>
      </c>
      <c r="C2027" s="71">
        <v>234</v>
      </c>
      <c r="D2027" s="64" t="s">
        <v>409</v>
      </c>
      <c r="E2027" s="27">
        <v>5075</v>
      </c>
      <c r="F2027" s="62" t="s">
        <v>1591</v>
      </c>
      <c r="G2027" s="62" t="s">
        <v>1587</v>
      </c>
      <c r="H2027" s="62" t="s">
        <v>1597</v>
      </c>
    </row>
    <row r="2028" spans="1:8" x14ac:dyDescent="0.2">
      <c r="A2028" s="72" t="s">
        <v>2085</v>
      </c>
      <c r="B2028" s="74">
        <v>38896</v>
      </c>
      <c r="C2028" s="71">
        <v>894</v>
      </c>
      <c r="D2028" s="64" t="s">
        <v>409</v>
      </c>
      <c r="E2028" s="69">
        <v>4375</v>
      </c>
      <c r="F2028" s="62" t="s">
        <v>1963</v>
      </c>
      <c r="G2028" s="62" t="s">
        <v>1587</v>
      </c>
      <c r="H2028" s="62" t="s">
        <v>1528</v>
      </c>
    </row>
    <row r="2029" spans="1:8" x14ac:dyDescent="0.2">
      <c r="A2029" s="72">
        <v>10</v>
      </c>
      <c r="B2029" s="74">
        <v>38897</v>
      </c>
      <c r="C2029" s="71">
        <v>80</v>
      </c>
      <c r="D2029" s="64" t="s">
        <v>409</v>
      </c>
      <c r="E2029" s="27">
        <v>159.59</v>
      </c>
      <c r="F2029" s="62" t="s">
        <v>1601</v>
      </c>
      <c r="G2029" s="62" t="s">
        <v>1587</v>
      </c>
      <c r="H2029" s="62" t="s">
        <v>1548</v>
      </c>
    </row>
    <row r="2030" spans="1:8" x14ac:dyDescent="0.2">
      <c r="A2030" s="72" t="s">
        <v>2086</v>
      </c>
      <c r="B2030" s="74">
        <v>38898</v>
      </c>
      <c r="C2030" s="71">
        <v>80</v>
      </c>
      <c r="D2030" s="64" t="s">
        <v>409</v>
      </c>
      <c r="E2030" s="27">
        <v>156.78</v>
      </c>
      <c r="F2030" s="62" t="s">
        <v>1594</v>
      </c>
      <c r="G2030" s="62" t="s">
        <v>1587</v>
      </c>
      <c r="H2030" s="62" t="s">
        <v>1548</v>
      </c>
    </row>
    <row r="2031" spans="1:8" x14ac:dyDescent="0.2">
      <c r="A2031" s="72" t="s">
        <v>2087</v>
      </c>
      <c r="B2031" s="74">
        <v>38898</v>
      </c>
      <c r="C2031" s="71">
        <v>289</v>
      </c>
      <c r="D2031" s="64" t="s">
        <v>409</v>
      </c>
      <c r="E2031" s="27">
        <v>150.94999999999999</v>
      </c>
      <c r="F2031" s="62" t="s">
        <v>1594</v>
      </c>
      <c r="G2031" s="62" t="s">
        <v>1587</v>
      </c>
      <c r="H2031" s="62" t="s">
        <v>1528</v>
      </c>
    </row>
    <row r="2032" spans="1:8" x14ac:dyDescent="0.2">
      <c r="A2032" s="72" t="s">
        <v>2088</v>
      </c>
      <c r="B2032" s="74">
        <v>38898</v>
      </c>
      <c r="C2032" s="71">
        <v>176</v>
      </c>
      <c r="D2032" s="64" t="s">
        <v>409</v>
      </c>
      <c r="E2032" s="27">
        <v>239.79</v>
      </c>
      <c r="F2032" s="62" t="s">
        <v>1594</v>
      </c>
      <c r="G2032" s="62" t="s">
        <v>1587</v>
      </c>
      <c r="H2032" s="62" t="s">
        <v>1528</v>
      </c>
    </row>
    <row r="2033" spans="1:8" x14ac:dyDescent="0.2">
      <c r="A2033" s="72" t="s">
        <v>2089</v>
      </c>
      <c r="B2033" s="74">
        <v>38898</v>
      </c>
      <c r="C2033" s="71">
        <v>176</v>
      </c>
      <c r="D2033" s="64" t="s">
        <v>409</v>
      </c>
      <c r="E2033" s="27">
        <v>150</v>
      </c>
      <c r="F2033" s="62" t="s">
        <v>1594</v>
      </c>
      <c r="G2033" s="62" t="s">
        <v>1587</v>
      </c>
      <c r="H2033" s="62" t="s">
        <v>1528</v>
      </c>
    </row>
    <row r="2034" spans="1:8" x14ac:dyDescent="0.2">
      <c r="A2034" s="72" t="s">
        <v>2090</v>
      </c>
      <c r="B2034" s="74">
        <v>38898</v>
      </c>
      <c r="C2034" s="71">
        <v>176</v>
      </c>
      <c r="D2034" s="64" t="s">
        <v>2557</v>
      </c>
      <c r="E2034" s="72">
        <v>355.72</v>
      </c>
      <c r="F2034" s="62" t="s">
        <v>1594</v>
      </c>
      <c r="G2034" s="62" t="s">
        <v>1587</v>
      </c>
      <c r="H2034" s="62" t="s">
        <v>1528</v>
      </c>
    </row>
    <row r="2035" spans="1:8" x14ac:dyDescent="0.2">
      <c r="A2035" s="72" t="s">
        <v>2091</v>
      </c>
      <c r="B2035" s="74">
        <v>38898</v>
      </c>
      <c r="C2035" s="71">
        <v>156</v>
      </c>
      <c r="D2035" s="64" t="s">
        <v>2558</v>
      </c>
      <c r="E2035" s="72">
        <v>1000</v>
      </c>
      <c r="F2035" s="62" t="s">
        <v>1594</v>
      </c>
      <c r="G2035" s="62" t="s">
        <v>1587</v>
      </c>
      <c r="H2035" s="62" t="s">
        <v>1528</v>
      </c>
    </row>
    <row r="2036" spans="1:8" x14ac:dyDescent="0.2">
      <c r="A2036" s="72" t="s">
        <v>2092</v>
      </c>
      <c r="B2036" s="74">
        <v>38898</v>
      </c>
      <c r="C2036" s="71">
        <v>750</v>
      </c>
      <c r="D2036" s="64" t="s">
        <v>2559</v>
      </c>
      <c r="E2036" s="72">
        <v>618.41</v>
      </c>
      <c r="F2036" s="62" t="s">
        <v>1594</v>
      </c>
      <c r="G2036" s="62" t="s">
        <v>1587</v>
      </c>
      <c r="H2036" s="62" t="s">
        <v>1557</v>
      </c>
    </row>
    <row r="2037" spans="1:8" x14ac:dyDescent="0.2">
      <c r="A2037" s="72" t="s">
        <v>2093</v>
      </c>
      <c r="B2037" s="74">
        <v>38898</v>
      </c>
      <c r="C2037" s="71">
        <v>162</v>
      </c>
      <c r="D2037" s="64" t="s">
        <v>2559</v>
      </c>
      <c r="E2037" s="72">
        <v>210</v>
      </c>
      <c r="F2037" s="62" t="s">
        <v>1594</v>
      </c>
      <c r="G2037" s="62" t="s">
        <v>1587</v>
      </c>
      <c r="H2037" s="62" t="s">
        <v>1597</v>
      </c>
    </row>
    <row r="2038" spans="1:8" x14ac:dyDescent="0.2">
      <c r="A2038" s="72" t="s">
        <v>2094</v>
      </c>
      <c r="B2038" s="74">
        <v>38901</v>
      </c>
      <c r="C2038" s="71">
        <v>932</v>
      </c>
      <c r="D2038" s="64" t="s">
        <v>2559</v>
      </c>
      <c r="E2038" s="72">
        <v>544.08000000000004</v>
      </c>
      <c r="F2038" s="62" t="s">
        <v>1594</v>
      </c>
      <c r="G2038" s="62" t="s">
        <v>1587</v>
      </c>
      <c r="H2038" s="62" t="s">
        <v>1543</v>
      </c>
    </row>
    <row r="2039" spans="1:8" x14ac:dyDescent="0.2">
      <c r="A2039" s="72" t="s">
        <v>2095</v>
      </c>
      <c r="B2039" s="74">
        <v>38902</v>
      </c>
      <c r="C2039" s="71">
        <v>707</v>
      </c>
      <c r="D2039" s="64" t="s">
        <v>2560</v>
      </c>
      <c r="E2039" s="72">
        <v>6000</v>
      </c>
      <c r="F2039" s="62" t="s">
        <v>1594</v>
      </c>
      <c r="G2039" s="62" t="s">
        <v>1587</v>
      </c>
      <c r="H2039" s="62" t="s">
        <v>1528</v>
      </c>
    </row>
    <row r="2040" spans="1:8" x14ac:dyDescent="0.2">
      <c r="A2040" s="72" t="s">
        <v>2103</v>
      </c>
      <c r="B2040" s="74">
        <v>38902</v>
      </c>
      <c r="C2040" s="71">
        <v>772</v>
      </c>
      <c r="D2040" s="64" t="s">
        <v>2561</v>
      </c>
      <c r="E2040" s="72">
        <v>8645</v>
      </c>
      <c r="F2040" s="62" t="s">
        <v>1591</v>
      </c>
      <c r="G2040" s="62" t="s">
        <v>1588</v>
      </c>
      <c r="H2040" s="62" t="s">
        <v>2329</v>
      </c>
    </row>
    <row r="2041" spans="1:8" x14ac:dyDescent="0.2">
      <c r="A2041" s="72" t="s">
        <v>2097</v>
      </c>
      <c r="B2041" s="74">
        <v>38904</v>
      </c>
      <c r="C2041" s="71">
        <v>346</v>
      </c>
      <c r="D2041" s="64" t="s">
        <v>2562</v>
      </c>
      <c r="E2041" s="72">
        <v>8950</v>
      </c>
      <c r="F2041" s="62" t="s">
        <v>1591</v>
      </c>
      <c r="G2041" s="62" t="s">
        <v>1587</v>
      </c>
      <c r="H2041" s="62" t="s">
        <v>1597</v>
      </c>
    </row>
    <row r="2042" spans="1:8" x14ac:dyDescent="0.2">
      <c r="A2042" s="72" t="s">
        <v>2098</v>
      </c>
      <c r="B2042" s="74">
        <v>38904</v>
      </c>
      <c r="C2042" s="71">
        <v>19</v>
      </c>
      <c r="D2042" s="64" t="s">
        <v>2562</v>
      </c>
      <c r="E2042" s="72">
        <v>822</v>
      </c>
      <c r="F2042" s="62" t="s">
        <v>1610</v>
      </c>
      <c r="G2042" s="62" t="s">
        <v>1587</v>
      </c>
      <c r="H2042" s="62" t="s">
        <v>1528</v>
      </c>
    </row>
    <row r="2043" spans="1:8" x14ac:dyDescent="0.2">
      <c r="A2043" s="72" t="s">
        <v>2099</v>
      </c>
      <c r="B2043" s="74">
        <v>38904</v>
      </c>
      <c r="C2043" s="71">
        <v>937</v>
      </c>
      <c r="D2043" s="64" t="s">
        <v>2563</v>
      </c>
      <c r="E2043" s="72">
        <v>17650</v>
      </c>
      <c r="F2043" s="62" t="s">
        <v>1963</v>
      </c>
      <c r="G2043" s="62" t="s">
        <v>1587</v>
      </c>
      <c r="H2043" s="62" t="s">
        <v>1528</v>
      </c>
    </row>
    <row r="2044" spans="1:8" x14ac:dyDescent="0.2">
      <c r="A2044" s="72" t="s">
        <v>2100</v>
      </c>
      <c r="B2044" s="74">
        <v>38908</v>
      </c>
      <c r="C2044" s="71">
        <v>937</v>
      </c>
      <c r="D2044" s="64" t="s">
        <v>2563</v>
      </c>
      <c r="E2044" s="72">
        <v>2545</v>
      </c>
      <c r="F2044" s="62" t="s">
        <v>1963</v>
      </c>
      <c r="G2044" s="62" t="s">
        <v>1587</v>
      </c>
      <c r="H2044" s="62" t="s">
        <v>1528</v>
      </c>
    </row>
    <row r="2045" spans="1:8" x14ac:dyDescent="0.2">
      <c r="A2045" s="72" t="s">
        <v>2101</v>
      </c>
      <c r="B2045" s="74">
        <v>38908</v>
      </c>
      <c r="C2045" s="71">
        <v>789</v>
      </c>
      <c r="D2045" s="64" t="s">
        <v>2564</v>
      </c>
      <c r="E2045" s="72">
        <v>7747.5</v>
      </c>
      <c r="F2045" s="62" t="s">
        <v>1594</v>
      </c>
      <c r="G2045" s="62" t="s">
        <v>1587</v>
      </c>
      <c r="H2045" s="62" t="s">
        <v>1569</v>
      </c>
    </row>
    <row r="2046" spans="1:8" x14ac:dyDescent="0.2">
      <c r="A2046" s="72" t="s">
        <v>2102</v>
      </c>
      <c r="B2046" s="74">
        <v>38908</v>
      </c>
      <c r="C2046" s="71">
        <v>750</v>
      </c>
      <c r="D2046" s="64" t="s">
        <v>2564</v>
      </c>
      <c r="E2046" s="72">
        <v>319.33999999999997</v>
      </c>
      <c r="F2046" s="62" t="s">
        <v>1610</v>
      </c>
      <c r="G2046" s="62" t="s">
        <v>1587</v>
      </c>
      <c r="H2046" s="62" t="s">
        <v>1557</v>
      </c>
    </row>
    <row r="2047" spans="1:8" x14ac:dyDescent="0.2">
      <c r="A2047" s="72" t="s">
        <v>2105</v>
      </c>
      <c r="B2047" s="74">
        <v>38909</v>
      </c>
      <c r="C2047" s="71">
        <v>3</v>
      </c>
      <c r="D2047" s="64" t="s">
        <v>2565</v>
      </c>
      <c r="E2047" s="72">
        <v>9000</v>
      </c>
      <c r="F2047" s="62" t="s">
        <v>1790</v>
      </c>
      <c r="G2047" s="62" t="s">
        <v>1587</v>
      </c>
      <c r="H2047" s="62" t="s">
        <v>1542</v>
      </c>
    </row>
    <row r="2048" spans="1:8" x14ac:dyDescent="0.2">
      <c r="A2048" s="72" t="s">
        <v>2107</v>
      </c>
      <c r="B2048" s="74">
        <v>38909</v>
      </c>
      <c r="C2048" s="71">
        <v>537</v>
      </c>
      <c r="D2048" s="64" t="s">
        <v>2566</v>
      </c>
      <c r="E2048" s="72">
        <v>590</v>
      </c>
      <c r="F2048" s="62" t="s">
        <v>1963</v>
      </c>
      <c r="G2048" s="62" t="s">
        <v>1587</v>
      </c>
      <c r="H2048" s="62" t="s">
        <v>1581</v>
      </c>
    </row>
    <row r="2049" spans="1:8" x14ac:dyDescent="0.2">
      <c r="A2049" s="72" t="s">
        <v>2108</v>
      </c>
      <c r="B2049" s="74">
        <v>38909</v>
      </c>
      <c r="C2049" s="71">
        <v>636</v>
      </c>
      <c r="D2049" s="64" t="s">
        <v>2566</v>
      </c>
      <c r="E2049" s="27">
        <v>974.7</v>
      </c>
      <c r="F2049" s="62" t="s">
        <v>1610</v>
      </c>
      <c r="G2049" s="62" t="s">
        <v>1587</v>
      </c>
      <c r="H2049" s="62" t="s">
        <v>1538</v>
      </c>
    </row>
    <row r="2050" spans="1:8" x14ac:dyDescent="0.2">
      <c r="A2050" s="72" t="s">
        <v>2110</v>
      </c>
      <c r="B2050" s="74">
        <v>38909</v>
      </c>
      <c r="C2050" s="71">
        <v>766</v>
      </c>
      <c r="D2050" s="64" t="s">
        <v>2566</v>
      </c>
      <c r="E2050" s="27">
        <v>714.28</v>
      </c>
      <c r="F2050" s="62" t="s">
        <v>1594</v>
      </c>
      <c r="G2050" s="62" t="s">
        <v>1587</v>
      </c>
      <c r="H2050" s="62" t="s">
        <v>1579</v>
      </c>
    </row>
    <row r="2051" spans="1:8" x14ac:dyDescent="0.2">
      <c r="A2051" s="72" t="s">
        <v>2112</v>
      </c>
      <c r="B2051" s="74">
        <v>38909</v>
      </c>
      <c r="C2051" s="71">
        <v>766</v>
      </c>
      <c r="D2051" s="64" t="s">
        <v>2566</v>
      </c>
      <c r="E2051" s="27">
        <v>1180</v>
      </c>
      <c r="F2051" s="62" t="s">
        <v>1594</v>
      </c>
      <c r="G2051" s="62" t="s">
        <v>1587</v>
      </c>
      <c r="H2051" s="62" t="s">
        <v>1579</v>
      </c>
    </row>
    <row r="2052" spans="1:8" x14ac:dyDescent="0.2">
      <c r="A2052" s="72" t="s">
        <v>2114</v>
      </c>
      <c r="B2052" s="74">
        <v>38909</v>
      </c>
      <c r="C2052" s="71">
        <v>863</v>
      </c>
      <c r="D2052" s="64" t="s">
        <v>2567</v>
      </c>
      <c r="E2052" s="72">
        <v>30265.88</v>
      </c>
      <c r="F2052" s="62" t="s">
        <v>1594</v>
      </c>
      <c r="G2052" s="62" t="s">
        <v>1587</v>
      </c>
      <c r="H2052" s="62" t="s">
        <v>1597</v>
      </c>
    </row>
    <row r="2053" spans="1:8" x14ac:dyDescent="0.2">
      <c r="A2053" s="72" t="s">
        <v>2116</v>
      </c>
      <c r="B2053" s="74">
        <v>38911</v>
      </c>
      <c r="C2053" s="71">
        <v>392</v>
      </c>
      <c r="D2053" s="64" t="s">
        <v>2567</v>
      </c>
      <c r="E2053" s="72">
        <v>42434.97</v>
      </c>
      <c r="F2053" s="62" t="s">
        <v>1594</v>
      </c>
      <c r="G2053" s="62" t="s">
        <v>1587</v>
      </c>
      <c r="H2053" s="62" t="s">
        <v>1535</v>
      </c>
    </row>
    <row r="2054" spans="1:8" x14ac:dyDescent="0.2">
      <c r="A2054" s="72" t="s">
        <v>2117</v>
      </c>
      <c r="B2054" s="74">
        <v>38911</v>
      </c>
      <c r="C2054" s="71">
        <v>938</v>
      </c>
      <c r="D2054" s="64" t="s">
        <v>673</v>
      </c>
      <c r="E2054" s="72">
        <v>7450</v>
      </c>
      <c r="F2054" s="62" t="s">
        <v>1594</v>
      </c>
      <c r="G2054" s="62" t="s">
        <v>1587</v>
      </c>
      <c r="H2054" s="62" t="s">
        <v>1557</v>
      </c>
    </row>
    <row r="2055" spans="1:8" x14ac:dyDescent="0.2">
      <c r="A2055" s="72" t="s">
        <v>2118</v>
      </c>
      <c r="B2055" s="74">
        <v>38911</v>
      </c>
      <c r="C2055" s="71">
        <v>442</v>
      </c>
      <c r="D2055" s="64" t="s">
        <v>673</v>
      </c>
      <c r="E2055" s="72">
        <v>4731</v>
      </c>
      <c r="F2055" s="62" t="s">
        <v>1610</v>
      </c>
      <c r="G2055" s="62" t="s">
        <v>1587</v>
      </c>
      <c r="H2055" s="62" t="s">
        <v>1528</v>
      </c>
    </row>
    <row r="2056" spans="1:8" x14ac:dyDescent="0.2">
      <c r="A2056" s="72" t="s">
        <v>2119</v>
      </c>
      <c r="B2056" s="74">
        <v>38912</v>
      </c>
      <c r="C2056" s="71">
        <v>523</v>
      </c>
      <c r="D2056" s="64" t="s">
        <v>673</v>
      </c>
      <c r="E2056" s="72">
        <v>12594.38</v>
      </c>
      <c r="F2056" s="62" t="s">
        <v>1610</v>
      </c>
      <c r="G2056" s="62" t="s">
        <v>1587</v>
      </c>
      <c r="H2056" s="62" t="s">
        <v>1557</v>
      </c>
    </row>
    <row r="2057" spans="1:8" x14ac:dyDescent="0.2">
      <c r="A2057" s="72" t="s">
        <v>2120</v>
      </c>
      <c r="B2057" s="74">
        <v>38912</v>
      </c>
      <c r="C2057" s="71">
        <v>565</v>
      </c>
      <c r="D2057" s="64" t="s">
        <v>673</v>
      </c>
      <c r="E2057" s="72">
        <v>13800</v>
      </c>
      <c r="F2057" s="62" t="s">
        <v>1610</v>
      </c>
      <c r="G2057" s="62" t="s">
        <v>1587</v>
      </c>
      <c r="H2057" s="62" t="s">
        <v>1544</v>
      </c>
    </row>
    <row r="2058" spans="1:8" x14ac:dyDescent="0.2">
      <c r="A2058" s="72" t="s">
        <v>2122</v>
      </c>
      <c r="B2058" s="74">
        <v>38912</v>
      </c>
      <c r="C2058" s="71">
        <v>43</v>
      </c>
      <c r="D2058" s="64" t="s">
        <v>673</v>
      </c>
      <c r="E2058" s="72">
        <v>27769</v>
      </c>
      <c r="F2058" s="62" t="s">
        <v>1594</v>
      </c>
      <c r="G2058" s="62" t="s">
        <v>1587</v>
      </c>
      <c r="H2058" s="62" t="s">
        <v>1597</v>
      </c>
    </row>
    <row r="2059" spans="1:8" x14ac:dyDescent="0.2">
      <c r="A2059" s="72" t="s">
        <v>2124</v>
      </c>
      <c r="B2059" s="74">
        <v>38912</v>
      </c>
      <c r="C2059" s="71">
        <v>156</v>
      </c>
      <c r="D2059" s="64" t="s">
        <v>673</v>
      </c>
      <c r="E2059" s="72">
        <v>8285</v>
      </c>
      <c r="F2059" s="62" t="s">
        <v>1963</v>
      </c>
      <c r="G2059" s="62" t="s">
        <v>1587</v>
      </c>
      <c r="H2059" s="62" t="s">
        <v>1528</v>
      </c>
    </row>
    <row r="2060" spans="1:8" x14ac:dyDescent="0.2">
      <c r="A2060" s="72" t="s">
        <v>2125</v>
      </c>
      <c r="B2060" s="74">
        <v>38915</v>
      </c>
      <c r="C2060" s="71">
        <v>156</v>
      </c>
      <c r="D2060" s="64" t="s">
        <v>673</v>
      </c>
      <c r="E2060" s="72">
        <v>9450</v>
      </c>
      <c r="F2060" s="62" t="s">
        <v>1963</v>
      </c>
      <c r="G2060" s="62" t="s">
        <v>1587</v>
      </c>
      <c r="H2060" s="62" t="s">
        <v>1528</v>
      </c>
    </row>
    <row r="2061" spans="1:8" x14ac:dyDescent="0.2">
      <c r="A2061" s="72" t="s">
        <v>2126</v>
      </c>
      <c r="B2061" s="74">
        <v>38915</v>
      </c>
      <c r="C2061" s="71">
        <v>442</v>
      </c>
      <c r="D2061" s="64" t="s">
        <v>673</v>
      </c>
      <c r="E2061" s="72">
        <v>32150</v>
      </c>
      <c r="F2061" s="62" t="s">
        <v>1591</v>
      </c>
      <c r="G2061" s="62" t="s">
        <v>1587</v>
      </c>
      <c r="H2061" s="62" t="s">
        <v>1528</v>
      </c>
    </row>
    <row r="2062" spans="1:8" x14ac:dyDescent="0.2">
      <c r="A2062" s="72" t="s">
        <v>2128</v>
      </c>
      <c r="B2062" s="74">
        <v>38915</v>
      </c>
      <c r="C2062" s="71">
        <v>667</v>
      </c>
      <c r="D2062" s="64" t="s">
        <v>673</v>
      </c>
      <c r="E2062" s="72">
        <v>10960</v>
      </c>
      <c r="F2062" s="62" t="s">
        <v>1594</v>
      </c>
      <c r="G2062" s="62" t="s">
        <v>1587</v>
      </c>
      <c r="H2062" s="62" t="s">
        <v>1528</v>
      </c>
    </row>
    <row r="2063" spans="1:8" x14ac:dyDescent="0.2">
      <c r="A2063" s="72" t="s">
        <v>2129</v>
      </c>
      <c r="B2063" s="74">
        <v>38915</v>
      </c>
      <c r="C2063" s="71">
        <v>510</v>
      </c>
      <c r="D2063" s="64" t="s">
        <v>673</v>
      </c>
      <c r="E2063" s="72">
        <v>12300</v>
      </c>
      <c r="F2063" s="62" t="s">
        <v>1594</v>
      </c>
      <c r="G2063" s="62" t="s">
        <v>1587</v>
      </c>
      <c r="H2063" s="62" t="s">
        <v>1540</v>
      </c>
    </row>
    <row r="2064" spans="1:8" x14ac:dyDescent="0.2">
      <c r="A2064" s="72" t="s">
        <v>2131</v>
      </c>
      <c r="B2064" s="74">
        <v>38915</v>
      </c>
      <c r="C2064" s="71">
        <v>176</v>
      </c>
      <c r="D2064" s="64" t="s">
        <v>673</v>
      </c>
      <c r="E2064" s="27">
        <v>11360</v>
      </c>
      <c r="F2064" s="62" t="s">
        <v>1594</v>
      </c>
      <c r="G2064" s="62" t="s">
        <v>1587</v>
      </c>
      <c r="H2064" s="62" t="s">
        <v>1528</v>
      </c>
    </row>
    <row r="2065" spans="1:8" x14ac:dyDescent="0.2">
      <c r="A2065" s="72" t="s">
        <v>2132</v>
      </c>
      <c r="B2065" s="74">
        <v>38915</v>
      </c>
      <c r="C2065" s="71">
        <v>759</v>
      </c>
      <c r="D2065" s="64" t="s">
        <v>673</v>
      </c>
      <c r="E2065" s="27">
        <v>10460</v>
      </c>
      <c r="F2065" s="62" t="s">
        <v>1610</v>
      </c>
      <c r="G2065" s="62" t="s">
        <v>1588</v>
      </c>
      <c r="H2065" s="62" t="s">
        <v>1607</v>
      </c>
    </row>
    <row r="2066" spans="1:8" x14ac:dyDescent="0.2">
      <c r="A2066" s="72" t="s">
        <v>2133</v>
      </c>
      <c r="B2066" s="74">
        <v>38915</v>
      </c>
      <c r="C2066" s="71">
        <v>940</v>
      </c>
      <c r="D2066" s="64" t="s">
        <v>200</v>
      </c>
      <c r="E2066" s="72">
        <v>11065</v>
      </c>
      <c r="F2066" s="62" t="s">
        <v>1591</v>
      </c>
      <c r="G2066" s="62" t="s">
        <v>1587</v>
      </c>
      <c r="H2066" s="62" t="s">
        <v>1528</v>
      </c>
    </row>
    <row r="2067" spans="1:8" x14ac:dyDescent="0.2">
      <c r="A2067" s="72" t="s">
        <v>2134</v>
      </c>
      <c r="B2067" s="74">
        <v>38917</v>
      </c>
      <c r="C2067" s="71">
        <v>829</v>
      </c>
      <c r="D2067" s="64" t="s">
        <v>200</v>
      </c>
      <c r="E2067" s="72">
        <v>163.58000000000001</v>
      </c>
      <c r="F2067" s="62" t="s">
        <v>1594</v>
      </c>
      <c r="G2067" s="62" t="s">
        <v>1587</v>
      </c>
      <c r="H2067" s="62" t="s">
        <v>1549</v>
      </c>
    </row>
    <row r="2068" spans="1:8" x14ac:dyDescent="0.2">
      <c r="A2068" s="72" t="s">
        <v>2135</v>
      </c>
      <c r="B2068" s="74">
        <v>38918</v>
      </c>
      <c r="C2068" s="71">
        <v>941</v>
      </c>
      <c r="D2068" s="64" t="s">
        <v>200</v>
      </c>
      <c r="E2068" s="72">
        <v>4000</v>
      </c>
      <c r="F2068" s="62" t="s">
        <v>1594</v>
      </c>
      <c r="G2068" s="62" t="s">
        <v>1587</v>
      </c>
      <c r="H2068" s="62" t="s">
        <v>1528</v>
      </c>
    </row>
    <row r="2069" spans="1:8" x14ac:dyDescent="0.2">
      <c r="A2069" s="72" t="s">
        <v>2136</v>
      </c>
      <c r="B2069" s="74">
        <v>38918</v>
      </c>
      <c r="C2069" s="71">
        <v>897</v>
      </c>
      <c r="D2069" s="64" t="s">
        <v>200</v>
      </c>
      <c r="E2069" s="72">
        <v>12625</v>
      </c>
      <c r="F2069" s="62" t="s">
        <v>1594</v>
      </c>
      <c r="G2069" s="62" t="s">
        <v>1587</v>
      </c>
      <c r="H2069" s="62" t="s">
        <v>1597</v>
      </c>
    </row>
    <row r="2070" spans="1:8" x14ac:dyDescent="0.2">
      <c r="A2070" s="72" t="s">
        <v>2137</v>
      </c>
      <c r="B2070" s="74">
        <v>38918</v>
      </c>
      <c r="C2070" s="71">
        <v>157</v>
      </c>
      <c r="D2070" s="64" t="s">
        <v>200</v>
      </c>
      <c r="E2070" s="72">
        <v>12625</v>
      </c>
      <c r="F2070" s="62" t="s">
        <v>1594</v>
      </c>
      <c r="G2070" s="62" t="s">
        <v>1587</v>
      </c>
      <c r="H2070" s="62" t="s">
        <v>1597</v>
      </c>
    </row>
    <row r="2071" spans="1:8" x14ac:dyDescent="0.2">
      <c r="A2071" s="72" t="s">
        <v>2139</v>
      </c>
      <c r="B2071" s="74">
        <v>38918</v>
      </c>
      <c r="C2071" s="71">
        <v>766</v>
      </c>
      <c r="D2071" s="64" t="s">
        <v>200</v>
      </c>
      <c r="E2071" s="72">
        <v>10490</v>
      </c>
      <c r="F2071" s="62" t="s">
        <v>1594</v>
      </c>
      <c r="G2071" s="62" t="s">
        <v>1587</v>
      </c>
      <c r="H2071" s="62" t="s">
        <v>1579</v>
      </c>
    </row>
    <row r="2072" spans="1:8" x14ac:dyDescent="0.2">
      <c r="A2072" s="72" t="s">
        <v>2141</v>
      </c>
      <c r="B2072" s="74">
        <v>38918</v>
      </c>
      <c r="C2072" s="71">
        <v>173</v>
      </c>
      <c r="D2072" s="64" t="s">
        <v>200</v>
      </c>
      <c r="E2072" s="27">
        <v>12325</v>
      </c>
      <c r="F2072" s="62" t="s">
        <v>1594</v>
      </c>
      <c r="G2072" s="62" t="s">
        <v>1587</v>
      </c>
      <c r="H2072" s="62" t="s">
        <v>1548</v>
      </c>
    </row>
    <row r="2073" spans="1:8" x14ac:dyDescent="0.2">
      <c r="A2073" s="72" t="s">
        <v>2142</v>
      </c>
      <c r="B2073" s="74">
        <v>38918</v>
      </c>
      <c r="C2073" s="71">
        <v>3</v>
      </c>
      <c r="D2073" s="64" t="s">
        <v>200</v>
      </c>
      <c r="E2073" s="27">
        <v>12325</v>
      </c>
      <c r="F2073" s="62" t="s">
        <v>1594</v>
      </c>
      <c r="G2073" s="62" t="s">
        <v>1587</v>
      </c>
      <c r="H2073" s="62" t="s">
        <v>1542</v>
      </c>
    </row>
    <row r="2074" spans="1:8" x14ac:dyDescent="0.2">
      <c r="A2074" s="72" t="s">
        <v>2143</v>
      </c>
      <c r="B2074" s="74">
        <v>38918</v>
      </c>
      <c r="C2074" s="71">
        <v>261</v>
      </c>
      <c r="D2074" s="64" t="s">
        <v>200</v>
      </c>
      <c r="E2074" s="27">
        <v>12325</v>
      </c>
      <c r="F2074" s="62" t="s">
        <v>1599</v>
      </c>
      <c r="G2074" s="62" t="s">
        <v>1587</v>
      </c>
      <c r="H2074" s="62" t="s">
        <v>1528</v>
      </c>
    </row>
    <row r="2075" spans="1:8" x14ac:dyDescent="0.2">
      <c r="A2075" s="72" t="s">
        <v>2144</v>
      </c>
      <c r="B2075" s="74">
        <v>38918</v>
      </c>
      <c r="C2075" s="71">
        <v>121</v>
      </c>
      <c r="D2075" s="64" t="s">
        <v>200</v>
      </c>
      <c r="E2075" s="27">
        <v>12325</v>
      </c>
      <c r="F2075" s="62" t="s">
        <v>1610</v>
      </c>
      <c r="G2075" s="62" t="s">
        <v>1587</v>
      </c>
      <c r="H2075" s="62" t="s">
        <v>1597</v>
      </c>
    </row>
    <row r="2076" spans="1:8" x14ac:dyDescent="0.2">
      <c r="A2076" s="72" t="s">
        <v>2145</v>
      </c>
      <c r="B2076" s="74">
        <v>38918</v>
      </c>
      <c r="C2076" s="71">
        <v>337</v>
      </c>
      <c r="D2076" s="64" t="s">
        <v>200</v>
      </c>
      <c r="E2076" s="27">
        <v>298.43</v>
      </c>
      <c r="F2076" s="62" t="s">
        <v>1610</v>
      </c>
      <c r="G2076" s="62" t="s">
        <v>1587</v>
      </c>
      <c r="H2076" s="62" t="s">
        <v>1538</v>
      </c>
    </row>
    <row r="2077" spans="1:8" x14ac:dyDescent="0.2">
      <c r="A2077" s="72" t="s">
        <v>2146</v>
      </c>
      <c r="B2077" s="74">
        <v>38919</v>
      </c>
      <c r="C2077" s="71">
        <v>870</v>
      </c>
      <c r="D2077" s="64" t="s">
        <v>2568</v>
      </c>
      <c r="E2077" s="72">
        <v>9103.44</v>
      </c>
      <c r="F2077" s="62" t="s">
        <v>1610</v>
      </c>
      <c r="G2077" s="62" t="s">
        <v>1587</v>
      </c>
      <c r="H2077" s="62" t="s">
        <v>1597</v>
      </c>
    </row>
    <row r="2078" spans="1:8" x14ac:dyDescent="0.2">
      <c r="A2078" s="72" t="s">
        <v>2147</v>
      </c>
      <c r="B2078" s="74">
        <v>38919</v>
      </c>
      <c r="C2078" s="71">
        <v>942</v>
      </c>
      <c r="D2078" s="64" t="s">
        <v>2568</v>
      </c>
      <c r="E2078" s="72">
        <v>7683.89</v>
      </c>
      <c r="F2078" s="62" t="s">
        <v>1594</v>
      </c>
      <c r="G2078" s="62" t="s">
        <v>1587</v>
      </c>
      <c r="H2078" s="62" t="s">
        <v>1569</v>
      </c>
    </row>
    <row r="2079" spans="1:8" x14ac:dyDescent="0.2">
      <c r="A2079" s="72" t="s">
        <v>2148</v>
      </c>
      <c r="B2079" s="74">
        <v>38919</v>
      </c>
      <c r="C2079" s="71">
        <v>289</v>
      </c>
      <c r="D2079" s="64" t="s">
        <v>2568</v>
      </c>
      <c r="E2079" s="72">
        <v>6757.73</v>
      </c>
      <c r="F2079" s="62" t="s">
        <v>1599</v>
      </c>
      <c r="G2079" s="62" t="s">
        <v>1587</v>
      </c>
      <c r="H2079" s="62" t="s">
        <v>1528</v>
      </c>
    </row>
    <row r="2080" spans="1:8" x14ac:dyDescent="0.2">
      <c r="A2080" s="72" t="s">
        <v>2150</v>
      </c>
      <c r="B2080" s="74">
        <v>38924</v>
      </c>
      <c r="C2080" s="71">
        <v>289</v>
      </c>
      <c r="D2080" s="64" t="s">
        <v>2568</v>
      </c>
      <c r="E2080" s="72">
        <v>6757.73</v>
      </c>
      <c r="F2080" s="62" t="s">
        <v>1599</v>
      </c>
      <c r="G2080" s="62" t="s">
        <v>1587</v>
      </c>
      <c r="H2080" s="62" t="s">
        <v>1528</v>
      </c>
    </row>
    <row r="2081" spans="1:8" x14ac:dyDescent="0.2">
      <c r="A2081" s="72" t="s">
        <v>2152</v>
      </c>
      <c r="B2081" s="74">
        <v>38924</v>
      </c>
      <c r="C2081" s="71">
        <v>289</v>
      </c>
      <c r="D2081" s="64" t="s">
        <v>2568</v>
      </c>
      <c r="E2081" s="72">
        <v>9280.42</v>
      </c>
      <c r="F2081" s="62" t="s">
        <v>1599</v>
      </c>
      <c r="G2081" s="62" t="s">
        <v>1587</v>
      </c>
      <c r="H2081" s="62" t="s">
        <v>1528</v>
      </c>
    </row>
    <row r="2082" spans="1:8" x14ac:dyDescent="0.2">
      <c r="A2082" s="72" t="s">
        <v>2153</v>
      </c>
      <c r="B2082" s="74">
        <v>38924</v>
      </c>
      <c r="C2082" s="71">
        <v>30</v>
      </c>
      <c r="D2082" s="64" t="s">
        <v>2568</v>
      </c>
      <c r="E2082" s="72">
        <v>7683.89</v>
      </c>
      <c r="F2082" s="62" t="s">
        <v>1610</v>
      </c>
      <c r="G2082" s="62" t="s">
        <v>1587</v>
      </c>
      <c r="H2082" s="62" t="s">
        <v>1557</v>
      </c>
    </row>
    <row r="2083" spans="1:8" x14ac:dyDescent="0.2">
      <c r="A2083" s="72" t="s">
        <v>2360</v>
      </c>
      <c r="B2083" s="74">
        <v>38924</v>
      </c>
      <c r="C2083" s="71">
        <v>865</v>
      </c>
      <c r="D2083" s="64" t="s">
        <v>2568</v>
      </c>
      <c r="E2083" s="72">
        <v>291.32</v>
      </c>
      <c r="F2083" s="62" t="s">
        <v>1963</v>
      </c>
      <c r="G2083" s="62" t="s">
        <v>1587</v>
      </c>
      <c r="H2083" s="62" t="s">
        <v>1528</v>
      </c>
    </row>
    <row r="2084" spans="1:8" x14ac:dyDescent="0.2">
      <c r="A2084" s="72" t="s">
        <v>2154</v>
      </c>
      <c r="B2084" s="74">
        <v>38924</v>
      </c>
      <c r="C2084" s="71">
        <v>621</v>
      </c>
      <c r="D2084" s="64" t="s">
        <v>2568</v>
      </c>
      <c r="E2084" s="72">
        <v>9280.42</v>
      </c>
      <c r="F2084" s="62" t="s">
        <v>1963</v>
      </c>
      <c r="G2084" s="62" t="s">
        <v>1587</v>
      </c>
      <c r="H2084" s="62" t="s">
        <v>1528</v>
      </c>
    </row>
    <row r="2085" spans="1:8" x14ac:dyDescent="0.2">
      <c r="A2085" s="72" t="s">
        <v>2155</v>
      </c>
      <c r="B2085" s="74">
        <v>38925</v>
      </c>
      <c r="C2085" s="71">
        <v>659</v>
      </c>
      <c r="D2085" s="64" t="s">
        <v>2568</v>
      </c>
      <c r="E2085" s="72">
        <v>-9280.42</v>
      </c>
      <c r="F2085" s="62" t="s">
        <v>1594</v>
      </c>
      <c r="G2085" s="62" t="s">
        <v>1587</v>
      </c>
      <c r="H2085" s="62" t="s">
        <v>1579</v>
      </c>
    </row>
    <row r="2086" spans="1:8" x14ac:dyDescent="0.2">
      <c r="A2086" s="72" t="s">
        <v>2156</v>
      </c>
      <c r="B2086" s="74">
        <v>38925</v>
      </c>
      <c r="C2086" s="71">
        <v>181</v>
      </c>
      <c r="D2086" s="64" t="s">
        <v>2568</v>
      </c>
      <c r="E2086" s="72">
        <v>-9280.42</v>
      </c>
      <c r="F2086" s="62" t="s">
        <v>1594</v>
      </c>
      <c r="G2086" s="62" t="s">
        <v>1587</v>
      </c>
      <c r="H2086" s="62" t="s">
        <v>1557</v>
      </c>
    </row>
    <row r="2087" spans="1:8" x14ac:dyDescent="0.2">
      <c r="A2087" s="72" t="s">
        <v>2158</v>
      </c>
      <c r="B2087" s="74">
        <v>38925</v>
      </c>
      <c r="C2087" s="71">
        <v>943</v>
      </c>
      <c r="D2087" s="64" t="s">
        <v>2568</v>
      </c>
      <c r="E2087" s="72">
        <v>9280.42</v>
      </c>
      <c r="F2087" s="62" t="s">
        <v>1963</v>
      </c>
      <c r="G2087" s="62" t="s">
        <v>1587</v>
      </c>
      <c r="H2087" s="62" t="s">
        <v>1552</v>
      </c>
    </row>
    <row r="2088" spans="1:8" x14ac:dyDescent="0.2">
      <c r="A2088" s="72" t="s">
        <v>2159</v>
      </c>
      <c r="B2088" s="74">
        <v>38925</v>
      </c>
      <c r="C2088" s="71">
        <v>414</v>
      </c>
      <c r="D2088" s="64" t="s">
        <v>2568</v>
      </c>
      <c r="E2088" s="72">
        <v>9280.42</v>
      </c>
      <c r="F2088" s="62" t="s">
        <v>1594</v>
      </c>
      <c r="G2088" s="62" t="s">
        <v>1588</v>
      </c>
      <c r="H2088" s="62" t="s">
        <v>1607</v>
      </c>
    </row>
    <row r="2089" spans="1:8" x14ac:dyDescent="0.2">
      <c r="A2089" s="72" t="s">
        <v>2160</v>
      </c>
      <c r="B2089" s="74">
        <v>38926</v>
      </c>
      <c r="C2089" s="71">
        <v>744</v>
      </c>
      <c r="D2089" s="64" t="s">
        <v>2568</v>
      </c>
      <c r="E2089" s="72">
        <v>9464.09</v>
      </c>
      <c r="F2089" s="62" t="s">
        <v>1610</v>
      </c>
      <c r="G2089" s="62" t="s">
        <v>1588</v>
      </c>
      <c r="H2089" s="62" t="s">
        <v>1607</v>
      </c>
    </row>
    <row r="2090" spans="1:8" x14ac:dyDescent="0.2">
      <c r="A2090" s="72" t="s">
        <v>2161</v>
      </c>
      <c r="B2090" s="74">
        <v>38926</v>
      </c>
      <c r="C2090" s="71">
        <v>933</v>
      </c>
      <c r="D2090" s="64" t="s">
        <v>2568</v>
      </c>
      <c r="E2090" s="72">
        <v>18342</v>
      </c>
      <c r="F2090" s="62" t="s">
        <v>1591</v>
      </c>
      <c r="G2090" s="62" t="s">
        <v>1587</v>
      </c>
      <c r="H2090" s="62" t="s">
        <v>1528</v>
      </c>
    </row>
    <row r="2091" spans="1:8" x14ac:dyDescent="0.2">
      <c r="A2091" s="72" t="s">
        <v>2162</v>
      </c>
      <c r="B2091" s="74">
        <v>38926</v>
      </c>
      <c r="C2091" s="71">
        <v>944</v>
      </c>
      <c r="D2091" s="64" t="s">
        <v>2568</v>
      </c>
      <c r="E2091" s="72">
        <v>9280.42</v>
      </c>
      <c r="F2091" s="62" t="s">
        <v>1963</v>
      </c>
      <c r="G2091" s="62" t="s">
        <v>1587</v>
      </c>
      <c r="H2091" s="62" t="s">
        <v>1528</v>
      </c>
    </row>
    <row r="2092" spans="1:8" x14ac:dyDescent="0.2">
      <c r="A2092" s="72" t="s">
        <v>2164</v>
      </c>
      <c r="B2092" s="74">
        <v>38929</v>
      </c>
      <c r="C2092" s="71">
        <v>944</v>
      </c>
      <c r="D2092" s="64" t="s">
        <v>2568</v>
      </c>
      <c r="E2092" s="72">
        <v>7542.19</v>
      </c>
      <c r="F2092" s="62" t="s">
        <v>1963</v>
      </c>
      <c r="G2092" s="62" t="s">
        <v>1587</v>
      </c>
      <c r="H2092" s="62" t="s">
        <v>1528</v>
      </c>
    </row>
    <row r="2093" spans="1:8" x14ac:dyDescent="0.2">
      <c r="A2093" s="72" t="s">
        <v>2165</v>
      </c>
      <c r="B2093" s="74">
        <v>38929</v>
      </c>
      <c r="C2093" s="71">
        <v>813</v>
      </c>
      <c r="D2093" s="64" t="s">
        <v>2568</v>
      </c>
      <c r="E2093" s="72">
        <v>7835.28</v>
      </c>
      <c r="F2093" s="62" t="s">
        <v>1963</v>
      </c>
      <c r="G2093" s="62" t="s">
        <v>1587</v>
      </c>
      <c r="H2093" s="62" t="s">
        <v>1535</v>
      </c>
    </row>
    <row r="2094" spans="1:8" x14ac:dyDescent="0.2">
      <c r="A2094" s="72" t="s">
        <v>2166</v>
      </c>
      <c r="B2094" s="74">
        <v>38929</v>
      </c>
      <c r="C2094" s="71">
        <v>289</v>
      </c>
      <c r="D2094" s="64" t="s">
        <v>2568</v>
      </c>
      <c r="E2094" s="72">
        <v>9464.09</v>
      </c>
      <c r="F2094" s="62" t="s">
        <v>1599</v>
      </c>
      <c r="G2094" s="62" t="s">
        <v>1587</v>
      </c>
      <c r="H2094" s="62" t="s">
        <v>1528</v>
      </c>
    </row>
    <row r="2095" spans="1:8" x14ac:dyDescent="0.2">
      <c r="A2095" s="72" t="s">
        <v>2168</v>
      </c>
      <c r="B2095" s="74">
        <v>38929</v>
      </c>
      <c r="C2095" s="71">
        <v>289</v>
      </c>
      <c r="D2095" s="64" t="s">
        <v>2568</v>
      </c>
      <c r="E2095" s="72">
        <v>9031</v>
      </c>
      <c r="F2095" s="62" t="s">
        <v>1599</v>
      </c>
      <c r="G2095" s="62" t="s">
        <v>1587</v>
      </c>
      <c r="H2095" s="62" t="s">
        <v>1528</v>
      </c>
    </row>
    <row r="2096" spans="1:8" x14ac:dyDescent="0.2">
      <c r="A2096" s="72" t="s">
        <v>2169</v>
      </c>
      <c r="B2096" s="74">
        <v>38929</v>
      </c>
      <c r="C2096" s="71">
        <v>945</v>
      </c>
      <c r="D2096" s="64" t="s">
        <v>2568</v>
      </c>
      <c r="E2096" s="72">
        <v>10429.33</v>
      </c>
      <c r="F2096" s="62" t="s">
        <v>1594</v>
      </c>
      <c r="G2096" s="62" t="s">
        <v>1587</v>
      </c>
      <c r="H2096" s="62" t="s">
        <v>1528</v>
      </c>
    </row>
    <row r="2097" spans="1:8" x14ac:dyDescent="0.2">
      <c r="A2097" s="72" t="s">
        <v>2171</v>
      </c>
      <c r="B2097" s="74">
        <v>38929</v>
      </c>
      <c r="C2097" s="71">
        <v>672</v>
      </c>
      <c r="D2097" s="64" t="s">
        <v>2568</v>
      </c>
      <c r="E2097" s="72">
        <v>8637.89</v>
      </c>
      <c r="F2097" s="62" t="s">
        <v>1594</v>
      </c>
      <c r="G2097" s="62" t="s">
        <v>1587</v>
      </c>
      <c r="H2097" s="62" t="s">
        <v>1560</v>
      </c>
    </row>
    <row r="2098" spans="1:8" x14ac:dyDescent="0.2">
      <c r="A2098" s="72" t="s">
        <v>2173</v>
      </c>
      <c r="B2098" s="74">
        <v>38929</v>
      </c>
      <c r="C2098" s="71">
        <v>346</v>
      </c>
      <c r="D2098" s="64" t="s">
        <v>2568</v>
      </c>
      <c r="E2098" s="72">
        <v>175</v>
      </c>
      <c r="F2098" s="62" t="s">
        <v>1591</v>
      </c>
      <c r="G2098" s="62" t="s">
        <v>1587</v>
      </c>
      <c r="H2098" s="62" t="s">
        <v>1597</v>
      </c>
    </row>
    <row r="2099" spans="1:8" x14ac:dyDescent="0.2">
      <c r="A2099" s="72" t="s">
        <v>2174</v>
      </c>
      <c r="B2099" s="74">
        <v>38929</v>
      </c>
      <c r="C2099" s="71">
        <v>64</v>
      </c>
      <c r="D2099" s="64" t="s">
        <v>2568</v>
      </c>
      <c r="E2099" s="72">
        <v>10429.33</v>
      </c>
      <c r="F2099" s="62" t="s">
        <v>1610</v>
      </c>
      <c r="G2099" s="62" t="s">
        <v>1587</v>
      </c>
      <c r="H2099" s="62" t="s">
        <v>1597</v>
      </c>
    </row>
    <row r="2100" spans="1:8" x14ac:dyDescent="0.2">
      <c r="A2100" s="72" t="s">
        <v>2175</v>
      </c>
      <c r="B2100" s="74">
        <v>38931</v>
      </c>
      <c r="C2100" s="71">
        <v>659</v>
      </c>
      <c r="D2100" s="64" t="s">
        <v>765</v>
      </c>
      <c r="E2100" s="72">
        <v>32678.53</v>
      </c>
      <c r="F2100" s="62" t="s">
        <v>1594</v>
      </c>
      <c r="G2100" s="62" t="s">
        <v>1587</v>
      </c>
      <c r="H2100" s="62" t="s">
        <v>1579</v>
      </c>
    </row>
    <row r="2101" spans="1:8" x14ac:dyDescent="0.2">
      <c r="A2101" s="72" t="s">
        <v>2176</v>
      </c>
      <c r="B2101" s="74">
        <v>38931</v>
      </c>
      <c r="C2101" s="71">
        <v>922</v>
      </c>
      <c r="D2101" s="64" t="s">
        <v>765</v>
      </c>
      <c r="E2101" s="27">
        <v>9336.52</v>
      </c>
      <c r="F2101" s="62" t="s">
        <v>1591</v>
      </c>
      <c r="G2101" s="62" t="s">
        <v>1588</v>
      </c>
      <c r="H2101" s="62" t="s">
        <v>2569</v>
      </c>
    </row>
    <row r="2102" spans="1:8" x14ac:dyDescent="0.2">
      <c r="A2102" s="72" t="s">
        <v>2177</v>
      </c>
      <c r="B2102" s="74">
        <v>38931</v>
      </c>
      <c r="C2102" s="71">
        <v>946</v>
      </c>
      <c r="D2102" s="64" t="s">
        <v>765</v>
      </c>
      <c r="E2102" s="27">
        <v>4668.58</v>
      </c>
      <c r="F2102" s="62" t="s">
        <v>1610</v>
      </c>
      <c r="G2102" s="62" t="s">
        <v>1587</v>
      </c>
      <c r="H2102" s="62" t="s">
        <v>1538</v>
      </c>
    </row>
    <row r="2103" spans="1:8" x14ac:dyDescent="0.2">
      <c r="A2103" s="72" t="s">
        <v>2178</v>
      </c>
      <c r="B2103" s="74">
        <v>38937</v>
      </c>
      <c r="C2103" s="71">
        <v>169</v>
      </c>
      <c r="D2103" s="64" t="s">
        <v>1151</v>
      </c>
      <c r="E2103" s="72">
        <v>901.5</v>
      </c>
      <c r="F2103" s="62" t="s">
        <v>1594</v>
      </c>
      <c r="G2103" s="62" t="s">
        <v>1587</v>
      </c>
      <c r="H2103" s="62" t="s">
        <v>1538</v>
      </c>
    </row>
    <row r="2104" spans="1:8" x14ac:dyDescent="0.2">
      <c r="A2104" s="72" t="s">
        <v>2179</v>
      </c>
      <c r="B2104" s="74">
        <v>38939</v>
      </c>
      <c r="C2104" s="71">
        <v>947</v>
      </c>
      <c r="D2104" s="64" t="s">
        <v>1151</v>
      </c>
      <c r="E2104" s="72">
        <v>901.5</v>
      </c>
      <c r="F2104" s="62" t="s">
        <v>1594</v>
      </c>
      <c r="G2104" s="62" t="s">
        <v>1587</v>
      </c>
      <c r="H2104" s="62" t="s">
        <v>1597</v>
      </c>
    </row>
    <row r="2105" spans="1:8" x14ac:dyDescent="0.2">
      <c r="A2105" s="72" t="s">
        <v>2180</v>
      </c>
      <c r="B2105" s="74">
        <v>38939</v>
      </c>
      <c r="C2105" s="71">
        <v>948</v>
      </c>
      <c r="D2105" s="64" t="s">
        <v>1151</v>
      </c>
      <c r="E2105" s="72">
        <v>1494.2</v>
      </c>
      <c r="F2105" s="62" t="s">
        <v>1963</v>
      </c>
      <c r="G2105" s="62" t="s">
        <v>1587</v>
      </c>
      <c r="H2105" s="62" t="s">
        <v>1597</v>
      </c>
    </row>
    <row r="2106" spans="1:8" x14ac:dyDescent="0.2">
      <c r="A2106" s="72" t="s">
        <v>2181</v>
      </c>
      <c r="B2106" s="74">
        <v>38946</v>
      </c>
      <c r="C2106" s="71">
        <v>853</v>
      </c>
      <c r="D2106" s="64" t="s">
        <v>1151</v>
      </c>
      <c r="E2106" s="27">
        <v>974.7</v>
      </c>
      <c r="F2106" s="62" t="s">
        <v>1594</v>
      </c>
      <c r="G2106" s="62" t="s">
        <v>1587</v>
      </c>
      <c r="H2106" s="62" t="s">
        <v>1574</v>
      </c>
    </row>
    <row r="2107" spans="1:8" x14ac:dyDescent="0.2">
      <c r="A2107" s="72" t="s">
        <v>2182</v>
      </c>
      <c r="B2107" s="74">
        <v>38950</v>
      </c>
      <c r="C2107" s="71">
        <v>330</v>
      </c>
      <c r="D2107" s="64" t="s">
        <v>1151</v>
      </c>
      <c r="E2107" s="27">
        <v>714.28</v>
      </c>
      <c r="F2107" s="62" t="s">
        <v>1594</v>
      </c>
      <c r="G2107" s="62" t="s">
        <v>1587</v>
      </c>
      <c r="H2107" s="62" t="s">
        <v>1597</v>
      </c>
    </row>
    <row r="2108" spans="1:8" x14ac:dyDescent="0.2">
      <c r="A2108" s="72" t="s">
        <v>2183</v>
      </c>
      <c r="B2108" s="74">
        <v>38951</v>
      </c>
      <c r="C2108" s="71">
        <v>78</v>
      </c>
      <c r="D2108" s="64" t="s">
        <v>547</v>
      </c>
      <c r="E2108" s="72">
        <v>16825</v>
      </c>
      <c r="F2108" s="62" t="s">
        <v>1594</v>
      </c>
      <c r="G2108" s="62" t="s">
        <v>1587</v>
      </c>
      <c r="H2108" s="62" t="s">
        <v>1597</v>
      </c>
    </row>
    <row r="2109" spans="1:8" x14ac:dyDescent="0.2">
      <c r="A2109" s="72" t="s">
        <v>2184</v>
      </c>
      <c r="B2109" s="74">
        <v>38951</v>
      </c>
      <c r="C2109" s="71">
        <v>689</v>
      </c>
      <c r="D2109" s="64" t="s">
        <v>547</v>
      </c>
      <c r="E2109" s="72">
        <v>37590</v>
      </c>
      <c r="F2109" s="62" t="s">
        <v>1594</v>
      </c>
      <c r="G2109" s="62" t="s">
        <v>1587</v>
      </c>
      <c r="H2109" s="62" t="s">
        <v>1536</v>
      </c>
    </row>
    <row r="2110" spans="1:8" x14ac:dyDescent="0.2">
      <c r="A2110" s="72" t="s">
        <v>2185</v>
      </c>
      <c r="B2110" s="74">
        <v>38951</v>
      </c>
      <c r="C2110" s="71">
        <v>838</v>
      </c>
      <c r="D2110" s="64" t="s">
        <v>547</v>
      </c>
      <c r="E2110" s="72">
        <v>300</v>
      </c>
      <c r="F2110" s="62" t="s">
        <v>1594</v>
      </c>
      <c r="G2110" s="62" t="s">
        <v>1587</v>
      </c>
      <c r="H2110" s="62" t="s">
        <v>1597</v>
      </c>
    </row>
    <row r="2111" spans="1:8" x14ac:dyDescent="0.2">
      <c r="A2111" s="72" t="s">
        <v>2186</v>
      </c>
      <c r="B2111" s="74">
        <v>38951</v>
      </c>
      <c r="C2111" s="71">
        <v>826</v>
      </c>
      <c r="D2111" s="64" t="s">
        <v>547</v>
      </c>
      <c r="E2111" s="72">
        <v>688</v>
      </c>
      <c r="F2111" s="62" t="s">
        <v>1594</v>
      </c>
      <c r="G2111" s="62" t="s">
        <v>1587</v>
      </c>
      <c r="H2111" s="62" t="s">
        <v>1597</v>
      </c>
    </row>
    <row r="2112" spans="1:8" x14ac:dyDescent="0.2">
      <c r="A2112" s="72" t="s">
        <v>2187</v>
      </c>
      <c r="B2112" s="74">
        <v>38951</v>
      </c>
      <c r="C2112" s="71">
        <v>804</v>
      </c>
      <c r="D2112" s="64" t="s">
        <v>547</v>
      </c>
      <c r="E2112" s="72">
        <v>31591</v>
      </c>
      <c r="F2112" s="62" t="s">
        <v>1594</v>
      </c>
      <c r="G2112" s="62" t="s">
        <v>1587</v>
      </c>
      <c r="H2112" s="62" t="s">
        <v>1538</v>
      </c>
    </row>
    <row r="2113" spans="1:8" x14ac:dyDescent="0.2">
      <c r="A2113" s="72" t="s">
        <v>2188</v>
      </c>
      <c r="B2113" s="74">
        <v>38951</v>
      </c>
      <c r="C2113" s="71">
        <v>707</v>
      </c>
      <c r="D2113" s="64" t="s">
        <v>547</v>
      </c>
      <c r="E2113" s="72">
        <v>31591</v>
      </c>
      <c r="F2113" s="62" t="s">
        <v>1594</v>
      </c>
      <c r="G2113" s="62" t="s">
        <v>1587</v>
      </c>
      <c r="H2113" s="62" t="s">
        <v>1528</v>
      </c>
    </row>
    <row r="2114" spans="1:8" x14ac:dyDescent="0.2">
      <c r="A2114" s="72" t="s">
        <v>2189</v>
      </c>
      <c r="B2114" s="74">
        <v>38951</v>
      </c>
      <c r="C2114" s="71">
        <v>84</v>
      </c>
      <c r="D2114" s="64" t="s">
        <v>547</v>
      </c>
      <c r="E2114" s="72">
        <v>31591</v>
      </c>
      <c r="F2114" s="62" t="s">
        <v>1594</v>
      </c>
      <c r="G2114" s="62" t="s">
        <v>1587</v>
      </c>
      <c r="H2114" s="62" t="s">
        <v>1597</v>
      </c>
    </row>
    <row r="2115" spans="1:8" x14ac:dyDescent="0.2">
      <c r="A2115" s="72" t="s">
        <v>2190</v>
      </c>
      <c r="B2115" s="74">
        <v>38953</v>
      </c>
      <c r="C2115" s="71">
        <v>11</v>
      </c>
      <c r="D2115" s="64" t="s">
        <v>547</v>
      </c>
      <c r="E2115" s="72">
        <v>10227</v>
      </c>
      <c r="F2115" s="62" t="s">
        <v>1594</v>
      </c>
      <c r="G2115" s="62" t="s">
        <v>1587</v>
      </c>
      <c r="H2115" s="62" t="s">
        <v>1538</v>
      </c>
    </row>
    <row r="2116" spans="1:8" x14ac:dyDescent="0.2">
      <c r="A2116" s="72" t="s">
        <v>2191</v>
      </c>
      <c r="B2116" s="74">
        <v>38953</v>
      </c>
      <c r="C2116" s="71">
        <v>346</v>
      </c>
      <c r="D2116" s="64" t="s">
        <v>547</v>
      </c>
      <c r="E2116" s="72">
        <v>178.8</v>
      </c>
      <c r="F2116" s="62" t="s">
        <v>1591</v>
      </c>
      <c r="G2116" s="62" t="s">
        <v>1587</v>
      </c>
      <c r="H2116" s="62" t="s">
        <v>1597</v>
      </c>
    </row>
    <row r="2117" spans="1:8" x14ac:dyDescent="0.2">
      <c r="A2117" s="72" t="s">
        <v>2192</v>
      </c>
      <c r="B2117" s="74">
        <v>38954</v>
      </c>
      <c r="C2117" s="71">
        <v>869</v>
      </c>
      <c r="D2117" s="64" t="s">
        <v>547</v>
      </c>
      <c r="E2117" s="27">
        <v>16807</v>
      </c>
      <c r="F2117" s="62" t="s">
        <v>1594</v>
      </c>
      <c r="G2117" s="62" t="s">
        <v>1587</v>
      </c>
      <c r="H2117" s="62" t="s">
        <v>1597</v>
      </c>
    </row>
    <row r="2118" spans="1:8" x14ac:dyDescent="0.2">
      <c r="A2118" s="72" t="s">
        <v>2193</v>
      </c>
      <c r="B2118" s="74">
        <v>38954</v>
      </c>
      <c r="C2118" s="71">
        <v>352</v>
      </c>
      <c r="D2118" s="64" t="s">
        <v>2570</v>
      </c>
      <c r="E2118" s="72">
        <v>1195</v>
      </c>
      <c r="F2118" s="62" t="s">
        <v>1594</v>
      </c>
      <c r="G2118" s="62" t="s">
        <v>1587</v>
      </c>
      <c r="H2118" s="62" t="s">
        <v>1538</v>
      </c>
    </row>
    <row r="2119" spans="1:8" x14ac:dyDescent="0.2">
      <c r="A2119" s="72" t="s">
        <v>2194</v>
      </c>
      <c r="B2119" s="74">
        <v>38954</v>
      </c>
      <c r="C2119" s="71">
        <v>627</v>
      </c>
      <c r="D2119" s="64" t="s">
        <v>2570</v>
      </c>
      <c r="E2119" s="72">
        <v>385.8</v>
      </c>
      <c r="F2119" s="62" t="s">
        <v>1610</v>
      </c>
      <c r="G2119" s="62" t="s">
        <v>1587</v>
      </c>
      <c r="H2119" s="62" t="s">
        <v>1544</v>
      </c>
    </row>
    <row r="2120" spans="1:8" x14ac:dyDescent="0.2">
      <c r="A2120" s="72" t="s">
        <v>2195</v>
      </c>
      <c r="B2120" s="74">
        <v>38960</v>
      </c>
      <c r="C2120" s="71">
        <v>627</v>
      </c>
      <c r="D2120" s="64" t="s">
        <v>2570</v>
      </c>
      <c r="E2120" s="72">
        <v>1618.55</v>
      </c>
      <c r="F2120" s="62" t="s">
        <v>1610</v>
      </c>
      <c r="G2120" s="62" t="s">
        <v>1587</v>
      </c>
      <c r="H2120" s="62" t="s">
        <v>1544</v>
      </c>
    </row>
    <row r="2121" spans="1:8" x14ac:dyDescent="0.2">
      <c r="A2121" s="72" t="s">
        <v>2196</v>
      </c>
      <c r="B2121" s="74">
        <v>38960</v>
      </c>
      <c r="C2121" s="71">
        <v>828</v>
      </c>
      <c r="D2121" s="64" t="s">
        <v>1348</v>
      </c>
      <c r="E2121" s="72">
        <v>775</v>
      </c>
      <c r="F2121" s="62" t="s">
        <v>1594</v>
      </c>
      <c r="G2121" s="62" t="s">
        <v>1587</v>
      </c>
      <c r="H2121" s="62" t="s">
        <v>1597</v>
      </c>
    </row>
    <row r="2122" spans="1:8" x14ac:dyDescent="0.2">
      <c r="A2122" s="72" t="s">
        <v>2130</v>
      </c>
      <c r="B2122" s="74">
        <v>38960</v>
      </c>
      <c r="C2122" s="71">
        <v>920</v>
      </c>
      <c r="D2122" s="64" t="s">
        <v>1348</v>
      </c>
      <c r="E2122" s="72">
        <v>800</v>
      </c>
      <c r="F2122" s="62" t="s">
        <v>1594</v>
      </c>
      <c r="G2122" s="62" t="s">
        <v>1587</v>
      </c>
      <c r="H2122" s="62" t="s">
        <v>1538</v>
      </c>
    </row>
    <row r="2123" spans="1:8" x14ac:dyDescent="0.2">
      <c r="A2123" s="72" t="s">
        <v>2197</v>
      </c>
      <c r="B2123" s="74">
        <v>38960</v>
      </c>
      <c r="C2123" s="71">
        <v>399</v>
      </c>
      <c r="D2123" s="64" t="s">
        <v>1348</v>
      </c>
      <c r="E2123" s="72">
        <v>824</v>
      </c>
      <c r="F2123" s="62" t="s">
        <v>1594</v>
      </c>
      <c r="G2123" s="62" t="s">
        <v>1587</v>
      </c>
      <c r="H2123" s="62" t="s">
        <v>1597</v>
      </c>
    </row>
    <row r="2124" spans="1:8" x14ac:dyDescent="0.2">
      <c r="A2124" s="72" t="s">
        <v>2369</v>
      </c>
      <c r="B2124" s="74">
        <v>38960</v>
      </c>
      <c r="C2124" s="71">
        <v>670</v>
      </c>
      <c r="D2124" s="64" t="s">
        <v>1348</v>
      </c>
      <c r="E2124" s="27">
        <v>428.48</v>
      </c>
      <c r="F2124" s="62" t="s">
        <v>1594</v>
      </c>
      <c r="G2124" s="62" t="s">
        <v>1587</v>
      </c>
      <c r="H2124" s="62" t="s">
        <v>1555</v>
      </c>
    </row>
    <row r="2125" spans="1:8" x14ac:dyDescent="0.2">
      <c r="A2125" s="72" t="s">
        <v>2370</v>
      </c>
      <c r="B2125" s="74">
        <v>38960</v>
      </c>
      <c r="C2125" s="71">
        <v>730</v>
      </c>
      <c r="D2125" s="64" t="s">
        <v>2571</v>
      </c>
      <c r="E2125" s="72">
        <v>8214</v>
      </c>
      <c r="F2125" s="62" t="s">
        <v>1594</v>
      </c>
      <c r="G2125" s="62" t="s">
        <v>1587</v>
      </c>
      <c r="H2125" s="62" t="s">
        <v>1597</v>
      </c>
    </row>
    <row r="2126" spans="1:8" x14ac:dyDescent="0.2">
      <c r="A2126" s="72" t="s">
        <v>2371</v>
      </c>
      <c r="B2126" s="74">
        <v>38960</v>
      </c>
      <c r="C2126" s="71">
        <v>949</v>
      </c>
      <c r="D2126" s="64" t="s">
        <v>2571</v>
      </c>
      <c r="E2126" s="72">
        <v>150</v>
      </c>
      <c r="F2126" s="62" t="s">
        <v>1594</v>
      </c>
      <c r="G2126" s="62" t="s">
        <v>1587</v>
      </c>
      <c r="H2126" s="62" t="s">
        <v>1563</v>
      </c>
    </row>
    <row r="2127" spans="1:8" x14ac:dyDescent="0.2">
      <c r="A2127" s="72" t="s">
        <v>2372</v>
      </c>
      <c r="B2127" s="74">
        <v>38960</v>
      </c>
      <c r="C2127" s="71">
        <v>560</v>
      </c>
      <c r="D2127" s="64" t="s">
        <v>2571</v>
      </c>
      <c r="E2127" s="72">
        <v>364.27</v>
      </c>
      <c r="F2127" s="62" t="s">
        <v>1963</v>
      </c>
      <c r="G2127" s="62" t="s">
        <v>1587</v>
      </c>
      <c r="H2127" s="62" t="s">
        <v>1528</v>
      </c>
    </row>
    <row r="2128" spans="1:8" x14ac:dyDescent="0.2">
      <c r="A2128" s="72" t="s">
        <v>2375</v>
      </c>
      <c r="B2128" s="74">
        <v>38960</v>
      </c>
      <c r="C2128" s="71">
        <v>572</v>
      </c>
      <c r="D2128" s="64" t="s">
        <v>2571</v>
      </c>
      <c r="E2128" s="72">
        <v>313.35000000000002</v>
      </c>
      <c r="F2128" s="62" t="s">
        <v>1594</v>
      </c>
      <c r="G2128" s="62" t="s">
        <v>1587</v>
      </c>
      <c r="H2128" s="62" t="s">
        <v>1532</v>
      </c>
    </row>
    <row r="2129" spans="1:8" x14ac:dyDescent="0.2">
      <c r="A2129" s="72" t="s">
        <v>2377</v>
      </c>
      <c r="B2129" s="74">
        <v>38965</v>
      </c>
      <c r="C2129" s="71">
        <v>936</v>
      </c>
      <c r="D2129" s="64" t="s">
        <v>2572</v>
      </c>
      <c r="E2129" s="72">
        <v>11013</v>
      </c>
      <c r="F2129" s="62" t="s">
        <v>1591</v>
      </c>
      <c r="G2129" s="62" t="s">
        <v>1587</v>
      </c>
      <c r="H2129" s="62" t="s">
        <v>1528</v>
      </c>
    </row>
    <row r="2130" spans="1:8" x14ac:dyDescent="0.2">
      <c r="A2130" s="72" t="s">
        <v>2379</v>
      </c>
      <c r="B2130" s="74">
        <v>38965</v>
      </c>
      <c r="C2130" s="71">
        <v>936</v>
      </c>
      <c r="D2130" s="64" t="s">
        <v>1231</v>
      </c>
      <c r="E2130" s="72">
        <v>216</v>
      </c>
      <c r="F2130" s="62" t="s">
        <v>1591</v>
      </c>
      <c r="G2130" s="62" t="s">
        <v>1587</v>
      </c>
      <c r="H2130" s="62" t="s">
        <v>1528</v>
      </c>
    </row>
    <row r="2131" spans="1:8" x14ac:dyDescent="0.2">
      <c r="A2131" s="72" t="s">
        <v>2380</v>
      </c>
      <c r="B2131" s="74">
        <v>38965</v>
      </c>
      <c r="C2131" s="71">
        <v>743</v>
      </c>
      <c r="D2131" s="64" t="s">
        <v>1231</v>
      </c>
      <c r="E2131" s="72">
        <v>216</v>
      </c>
      <c r="F2131" s="62" t="s">
        <v>1963</v>
      </c>
      <c r="G2131" s="62" t="s">
        <v>1587</v>
      </c>
      <c r="H2131" s="62" t="s">
        <v>1560</v>
      </c>
    </row>
    <row r="2132" spans="1:8" x14ac:dyDescent="0.2">
      <c r="A2132" s="72" t="s">
        <v>2381</v>
      </c>
      <c r="B2132" s="74">
        <v>38965</v>
      </c>
      <c r="C2132" s="71">
        <v>731</v>
      </c>
      <c r="D2132" s="64" t="s">
        <v>1231</v>
      </c>
      <c r="E2132" s="72">
        <v>216</v>
      </c>
      <c r="F2132" s="62" t="s">
        <v>1594</v>
      </c>
      <c r="G2132" s="62" t="s">
        <v>1587</v>
      </c>
      <c r="H2132" s="62" t="s">
        <v>1528</v>
      </c>
    </row>
    <row r="2133" spans="1:8" x14ac:dyDescent="0.2">
      <c r="A2133" s="72" t="s">
        <v>2382</v>
      </c>
      <c r="B2133" s="74">
        <v>38965</v>
      </c>
      <c r="C2133" s="71">
        <v>888</v>
      </c>
      <c r="D2133" s="64" t="s">
        <v>1231</v>
      </c>
      <c r="E2133" s="72">
        <v>222</v>
      </c>
      <c r="F2133" s="62" t="s">
        <v>1594</v>
      </c>
      <c r="G2133" s="62" t="s">
        <v>1587</v>
      </c>
      <c r="H2133" s="62" t="s">
        <v>1528</v>
      </c>
    </row>
    <row r="2134" spans="1:8" x14ac:dyDescent="0.2">
      <c r="A2134" s="72" t="s">
        <v>2383</v>
      </c>
      <c r="B2134" s="74">
        <v>38965</v>
      </c>
      <c r="C2134" s="71">
        <v>240</v>
      </c>
      <c r="D2134" s="64" t="s">
        <v>1231</v>
      </c>
      <c r="E2134" s="72">
        <v>222</v>
      </c>
      <c r="F2134" s="62" t="s">
        <v>1790</v>
      </c>
      <c r="G2134" s="62" t="s">
        <v>1587</v>
      </c>
      <c r="H2134" s="62" t="s">
        <v>1554</v>
      </c>
    </row>
    <row r="2135" spans="1:8" x14ac:dyDescent="0.2">
      <c r="A2135" s="72" t="s">
        <v>2384</v>
      </c>
      <c r="B2135" s="74">
        <v>38967</v>
      </c>
      <c r="C2135" s="71">
        <v>818</v>
      </c>
      <c r="D2135" s="64" t="s">
        <v>1231</v>
      </c>
      <c r="E2135" s="72">
        <v>222</v>
      </c>
      <c r="F2135" s="62" t="s">
        <v>1594</v>
      </c>
      <c r="G2135" s="62" t="s">
        <v>1587</v>
      </c>
      <c r="H2135" s="62" t="s">
        <v>1541</v>
      </c>
    </row>
    <row r="2136" spans="1:8" x14ac:dyDescent="0.2">
      <c r="A2136" s="72" t="s">
        <v>2385</v>
      </c>
      <c r="B2136" s="74">
        <v>38968</v>
      </c>
      <c r="C2136" s="71">
        <v>935</v>
      </c>
      <c r="D2136" s="64" t="s">
        <v>1231</v>
      </c>
      <c r="E2136" s="72">
        <v>1502.6</v>
      </c>
      <c r="F2136" s="62" t="s">
        <v>1610</v>
      </c>
      <c r="G2136" s="62" t="s">
        <v>1587</v>
      </c>
      <c r="H2136" s="62" t="s">
        <v>1544</v>
      </c>
    </row>
    <row r="2137" spans="1:8" x14ac:dyDescent="0.2">
      <c r="A2137" s="72" t="s">
        <v>2387</v>
      </c>
      <c r="B2137" s="74">
        <v>38971</v>
      </c>
      <c r="C2137" s="71">
        <v>174</v>
      </c>
      <c r="D2137" s="64" t="s">
        <v>1231</v>
      </c>
      <c r="E2137" s="27">
        <v>826.72</v>
      </c>
      <c r="F2137" s="62" t="s">
        <v>1790</v>
      </c>
      <c r="G2137" s="62" t="s">
        <v>1587</v>
      </c>
      <c r="H2137" s="62" t="s">
        <v>1573</v>
      </c>
    </row>
    <row r="2138" spans="1:8" x14ac:dyDescent="0.2">
      <c r="A2138" s="72" t="s">
        <v>2388</v>
      </c>
      <c r="B2138" s="74">
        <v>38971</v>
      </c>
      <c r="C2138" s="71">
        <v>627</v>
      </c>
      <c r="D2138" s="64" t="s">
        <v>1231</v>
      </c>
      <c r="E2138" s="27">
        <v>-41.34</v>
      </c>
      <c r="F2138" s="62" t="s">
        <v>1610</v>
      </c>
      <c r="G2138" s="62" t="s">
        <v>1587</v>
      </c>
      <c r="H2138" s="62" t="s">
        <v>1544</v>
      </c>
    </row>
    <row r="2139" spans="1:8" x14ac:dyDescent="0.2">
      <c r="A2139" s="72" t="s">
        <v>2390</v>
      </c>
      <c r="B2139" s="74">
        <v>38971</v>
      </c>
      <c r="C2139" s="71">
        <v>627</v>
      </c>
      <c r="D2139" s="64" t="s">
        <v>1231</v>
      </c>
      <c r="E2139" s="27">
        <v>27.23</v>
      </c>
      <c r="F2139" s="62" t="s">
        <v>1610</v>
      </c>
      <c r="G2139" s="62" t="s">
        <v>1587</v>
      </c>
      <c r="H2139" s="62" t="s">
        <v>1544</v>
      </c>
    </row>
    <row r="2140" spans="1:8" x14ac:dyDescent="0.2">
      <c r="A2140" s="72" t="s">
        <v>2391</v>
      </c>
      <c r="B2140" s="74">
        <v>38971</v>
      </c>
      <c r="C2140" s="71">
        <v>950</v>
      </c>
      <c r="D2140" s="64" t="s">
        <v>2573</v>
      </c>
      <c r="E2140" s="72">
        <v>38159</v>
      </c>
      <c r="F2140" s="62" t="s">
        <v>1594</v>
      </c>
      <c r="G2140" s="62" t="s">
        <v>1587</v>
      </c>
      <c r="H2140" s="62" t="s">
        <v>1538</v>
      </c>
    </row>
    <row r="2141" spans="1:8" x14ac:dyDescent="0.2">
      <c r="A2141" s="72" t="s">
        <v>2392</v>
      </c>
      <c r="B2141" s="74">
        <v>38971</v>
      </c>
      <c r="C2141" s="71">
        <v>950</v>
      </c>
      <c r="D2141" s="64" t="s">
        <v>2573</v>
      </c>
      <c r="E2141" s="72">
        <v>38159</v>
      </c>
      <c r="F2141" s="62" t="s">
        <v>1594</v>
      </c>
      <c r="G2141" s="62" t="s">
        <v>1587</v>
      </c>
      <c r="H2141" s="62" t="s">
        <v>1538</v>
      </c>
    </row>
    <row r="2142" spans="1:8" x14ac:dyDescent="0.2">
      <c r="A2142" s="72" t="s">
        <v>2393</v>
      </c>
      <c r="B2142" s="74">
        <v>38971</v>
      </c>
      <c r="C2142" s="71">
        <v>944</v>
      </c>
      <c r="D2142" s="64" t="s">
        <v>2573</v>
      </c>
      <c r="E2142" s="72">
        <v>38159</v>
      </c>
      <c r="F2142" s="62" t="s">
        <v>1963</v>
      </c>
      <c r="G2142" s="62" t="s">
        <v>1587</v>
      </c>
      <c r="H2142" s="62" t="s">
        <v>1528</v>
      </c>
    </row>
    <row r="2143" spans="1:8" x14ac:dyDescent="0.2">
      <c r="A2143" s="72" t="s">
        <v>2394</v>
      </c>
      <c r="B2143" s="74">
        <v>38974</v>
      </c>
      <c r="C2143" s="71">
        <v>951</v>
      </c>
      <c r="D2143" s="64" t="s">
        <v>2573</v>
      </c>
      <c r="E2143" s="72">
        <v>38159</v>
      </c>
      <c r="F2143" s="62" t="s">
        <v>1594</v>
      </c>
      <c r="G2143" s="62" t="s">
        <v>1587</v>
      </c>
      <c r="H2143" s="62" t="s">
        <v>1535</v>
      </c>
    </row>
    <row r="2144" spans="1:8" x14ac:dyDescent="0.2">
      <c r="A2144" s="72" t="s">
        <v>2395</v>
      </c>
      <c r="B2144" s="74">
        <v>38974</v>
      </c>
      <c r="C2144" s="71">
        <v>191</v>
      </c>
      <c r="D2144" s="64" t="s">
        <v>2573</v>
      </c>
      <c r="E2144" s="72">
        <v>38159</v>
      </c>
      <c r="F2144" s="62" t="s">
        <v>1610</v>
      </c>
      <c r="G2144" s="62" t="s">
        <v>1587</v>
      </c>
      <c r="H2144" s="62" t="s">
        <v>1528</v>
      </c>
    </row>
    <row r="2145" spans="1:8" x14ac:dyDescent="0.2">
      <c r="A2145" s="72" t="s">
        <v>2396</v>
      </c>
      <c r="B2145" s="74">
        <v>38975</v>
      </c>
      <c r="C2145" s="71">
        <v>173</v>
      </c>
      <c r="D2145" s="64" t="s">
        <v>2573</v>
      </c>
      <c r="E2145" s="72">
        <v>39303</v>
      </c>
      <c r="F2145" s="62" t="s">
        <v>1594</v>
      </c>
      <c r="G2145" s="62" t="s">
        <v>1587</v>
      </c>
      <c r="H2145" s="62" t="s">
        <v>1548</v>
      </c>
    </row>
    <row r="2146" spans="1:8" x14ac:dyDescent="0.2">
      <c r="A2146" s="72" t="s">
        <v>2397</v>
      </c>
      <c r="B2146" s="74">
        <v>38978</v>
      </c>
      <c r="C2146" s="71">
        <v>700</v>
      </c>
      <c r="D2146" s="64" t="s">
        <v>2573</v>
      </c>
      <c r="E2146" s="72">
        <v>39303</v>
      </c>
      <c r="F2146" s="62" t="s">
        <v>2280</v>
      </c>
      <c r="G2146" s="62" t="s">
        <v>1587</v>
      </c>
      <c r="H2146" s="62" t="s">
        <v>1551</v>
      </c>
    </row>
    <row r="2147" spans="1:8" x14ac:dyDescent="0.2">
      <c r="A2147" s="72" t="s">
        <v>2398</v>
      </c>
      <c r="B2147" s="74">
        <v>38978</v>
      </c>
      <c r="C2147" s="71">
        <v>700</v>
      </c>
      <c r="D2147" s="64" t="s">
        <v>2573</v>
      </c>
      <c r="E2147" s="72">
        <v>81234.5</v>
      </c>
      <c r="F2147" s="62" t="s">
        <v>2280</v>
      </c>
      <c r="G2147" s="62" t="s">
        <v>1587</v>
      </c>
      <c r="H2147" s="62" t="s">
        <v>1551</v>
      </c>
    </row>
    <row r="2148" spans="1:8" x14ac:dyDescent="0.2">
      <c r="A2148" s="72" t="s">
        <v>2399</v>
      </c>
      <c r="B2148" s="74">
        <v>38978</v>
      </c>
      <c r="C2148" s="71">
        <v>176</v>
      </c>
      <c r="D2148" s="64" t="s">
        <v>2573</v>
      </c>
      <c r="E2148" s="72">
        <v>81234.5</v>
      </c>
      <c r="F2148" s="62" t="s">
        <v>1594</v>
      </c>
      <c r="G2148" s="62" t="s">
        <v>1587</v>
      </c>
      <c r="H2148" s="62" t="s">
        <v>1528</v>
      </c>
    </row>
    <row r="2149" spans="1:8" x14ac:dyDescent="0.2">
      <c r="A2149" s="72" t="s">
        <v>2400</v>
      </c>
      <c r="B2149" s="74">
        <v>38979</v>
      </c>
      <c r="C2149" s="71">
        <v>176</v>
      </c>
      <c r="D2149" s="64" t="s">
        <v>2573</v>
      </c>
      <c r="E2149" s="72">
        <v>22602.400000000001</v>
      </c>
      <c r="F2149" s="62" t="s">
        <v>1594</v>
      </c>
      <c r="G2149" s="62" t="s">
        <v>1587</v>
      </c>
      <c r="H2149" s="62" t="s">
        <v>1528</v>
      </c>
    </row>
    <row r="2150" spans="1:8" x14ac:dyDescent="0.2">
      <c r="A2150" s="72" t="s">
        <v>2401</v>
      </c>
      <c r="B2150" s="74">
        <v>38979</v>
      </c>
      <c r="C2150" s="71">
        <v>834</v>
      </c>
      <c r="D2150" s="64" t="s">
        <v>2573</v>
      </c>
      <c r="E2150" s="72">
        <v>22602.400000000001</v>
      </c>
      <c r="F2150" s="62" t="s">
        <v>1610</v>
      </c>
      <c r="G2150" s="62" t="s">
        <v>1587</v>
      </c>
      <c r="H2150" s="62" t="s">
        <v>1597</v>
      </c>
    </row>
    <row r="2151" spans="1:8" x14ac:dyDescent="0.2">
      <c r="A2151" s="72" t="s">
        <v>2402</v>
      </c>
      <c r="B2151" s="74">
        <v>38979</v>
      </c>
      <c r="C2151" s="71">
        <v>952</v>
      </c>
      <c r="D2151" s="64" t="s">
        <v>2574</v>
      </c>
      <c r="E2151" s="72">
        <v>11.12</v>
      </c>
      <c r="F2151" s="62" t="s">
        <v>1594</v>
      </c>
      <c r="G2151" s="62" t="s">
        <v>1587</v>
      </c>
      <c r="H2151" s="62" t="s">
        <v>1556</v>
      </c>
    </row>
    <row r="2152" spans="1:8" x14ac:dyDescent="0.2">
      <c r="A2152" s="72" t="s">
        <v>2403</v>
      </c>
      <c r="B2152" s="74">
        <v>38979</v>
      </c>
      <c r="C2152" s="71">
        <v>750</v>
      </c>
      <c r="D2152" s="64" t="s">
        <v>2574</v>
      </c>
      <c r="E2152" s="72">
        <v>105.8</v>
      </c>
      <c r="F2152" s="62" t="s">
        <v>1610</v>
      </c>
      <c r="G2152" s="62" t="s">
        <v>1587</v>
      </c>
      <c r="H2152" s="62" t="s">
        <v>1557</v>
      </c>
    </row>
    <row r="2153" spans="1:8" x14ac:dyDescent="0.2">
      <c r="A2153" s="72" t="s">
        <v>2404</v>
      </c>
      <c r="B2153" s="74">
        <v>38979</v>
      </c>
      <c r="C2153" s="71">
        <v>452</v>
      </c>
      <c r="D2153" s="64" t="s">
        <v>2574</v>
      </c>
      <c r="E2153" s="72">
        <v>193.7</v>
      </c>
      <c r="F2153" s="62" t="s">
        <v>1594</v>
      </c>
      <c r="G2153" s="62" t="s">
        <v>1587</v>
      </c>
      <c r="H2153" s="62" t="s">
        <v>1597</v>
      </c>
    </row>
    <row r="2154" spans="1:8" x14ac:dyDescent="0.2">
      <c r="A2154" s="72" t="s">
        <v>2405</v>
      </c>
      <c r="B2154" s="74">
        <v>38981</v>
      </c>
      <c r="C2154" s="71">
        <v>591</v>
      </c>
      <c r="D2154" s="64" t="s">
        <v>2574</v>
      </c>
      <c r="E2154" s="72">
        <v>132.19999999999999</v>
      </c>
      <c r="F2154" s="62" t="s">
        <v>1963</v>
      </c>
      <c r="G2154" s="62" t="s">
        <v>1587</v>
      </c>
      <c r="H2154" s="62" t="s">
        <v>1528</v>
      </c>
    </row>
    <row r="2155" spans="1:8" x14ac:dyDescent="0.2">
      <c r="A2155" s="72" t="s">
        <v>2406</v>
      </c>
      <c r="B2155" s="74">
        <v>38981</v>
      </c>
      <c r="C2155" s="71">
        <v>72</v>
      </c>
      <c r="D2155" s="64" t="s">
        <v>2574</v>
      </c>
      <c r="E2155" s="72">
        <v>157.80000000000001</v>
      </c>
      <c r="F2155" s="62" t="s">
        <v>1599</v>
      </c>
      <c r="G2155" s="62" t="s">
        <v>1587</v>
      </c>
      <c r="H2155" s="62" t="s">
        <v>1528</v>
      </c>
    </row>
    <row r="2156" spans="1:8" x14ac:dyDescent="0.2">
      <c r="A2156" s="72" t="s">
        <v>2407</v>
      </c>
      <c r="B2156" s="74">
        <v>38981</v>
      </c>
      <c r="C2156" s="71">
        <v>56</v>
      </c>
      <c r="D2156" s="64" t="s">
        <v>2574</v>
      </c>
      <c r="E2156" s="72">
        <v>127.6</v>
      </c>
      <c r="F2156" s="62" t="s">
        <v>1594</v>
      </c>
      <c r="G2156" s="62" t="s">
        <v>1587</v>
      </c>
      <c r="H2156" s="62" t="s">
        <v>1541</v>
      </c>
    </row>
    <row r="2157" spans="1:8" x14ac:dyDescent="0.2">
      <c r="A2157" s="72" t="s">
        <v>2408</v>
      </c>
      <c r="B2157" s="74">
        <v>38982</v>
      </c>
      <c r="C2157" s="71">
        <v>939</v>
      </c>
      <c r="D2157" s="64" t="s">
        <v>2574</v>
      </c>
      <c r="E2157" s="72">
        <v>169.8</v>
      </c>
      <c r="F2157" s="62" t="s">
        <v>1591</v>
      </c>
      <c r="G2157" s="62" t="s">
        <v>1587</v>
      </c>
      <c r="H2157" s="62" t="s">
        <v>1535</v>
      </c>
    </row>
    <row r="2158" spans="1:8" x14ac:dyDescent="0.2">
      <c r="A2158" s="72" t="s">
        <v>2409</v>
      </c>
      <c r="B2158" s="74">
        <v>38985</v>
      </c>
      <c r="C2158" s="71">
        <v>72</v>
      </c>
      <c r="D2158" s="64" t="s">
        <v>2574</v>
      </c>
      <c r="E2158" s="72">
        <v>169.8</v>
      </c>
      <c r="F2158" s="62" t="s">
        <v>1599</v>
      </c>
      <c r="G2158" s="62" t="s">
        <v>1587</v>
      </c>
      <c r="H2158" s="62" t="s">
        <v>1528</v>
      </c>
    </row>
    <row r="2159" spans="1:8" x14ac:dyDescent="0.2">
      <c r="A2159" s="72" t="s">
        <v>2410</v>
      </c>
      <c r="B2159" s="74">
        <v>38985</v>
      </c>
      <c r="C2159" s="71">
        <v>72</v>
      </c>
      <c r="D2159" s="64" t="s">
        <v>2574</v>
      </c>
      <c r="E2159" s="72">
        <v>630</v>
      </c>
      <c r="F2159" s="62" t="s">
        <v>1599</v>
      </c>
      <c r="G2159" s="62" t="s">
        <v>1587</v>
      </c>
      <c r="H2159" s="62" t="s">
        <v>1528</v>
      </c>
    </row>
    <row r="2160" spans="1:8" x14ac:dyDescent="0.2">
      <c r="A2160" s="72" t="s">
        <v>2411</v>
      </c>
      <c r="B2160" s="74">
        <v>38985</v>
      </c>
      <c r="C2160" s="71">
        <v>730</v>
      </c>
      <c r="D2160" s="64" t="s">
        <v>2574</v>
      </c>
      <c r="E2160" s="72">
        <v>154.88</v>
      </c>
      <c r="F2160" s="62" t="s">
        <v>1594</v>
      </c>
      <c r="G2160" s="62" t="s">
        <v>1587</v>
      </c>
      <c r="H2160" s="62" t="s">
        <v>1597</v>
      </c>
    </row>
    <row r="2161" spans="1:8" x14ac:dyDescent="0.2">
      <c r="A2161" s="72" t="s">
        <v>2412</v>
      </c>
      <c r="B2161" s="74">
        <v>38985</v>
      </c>
      <c r="C2161" s="71">
        <v>720</v>
      </c>
      <c r="D2161" s="64" t="s">
        <v>2574</v>
      </c>
      <c r="E2161" s="72">
        <v>41.4</v>
      </c>
      <c r="F2161" s="62" t="s">
        <v>1594</v>
      </c>
      <c r="G2161" s="62" t="s">
        <v>1587</v>
      </c>
      <c r="H2161" s="62" t="s">
        <v>1597</v>
      </c>
    </row>
    <row r="2162" spans="1:8" x14ac:dyDescent="0.2">
      <c r="A2162" s="72" t="s">
        <v>2413</v>
      </c>
      <c r="B2162" s="74">
        <v>38985</v>
      </c>
      <c r="C2162" s="71">
        <v>954</v>
      </c>
      <c r="D2162" s="64" t="s">
        <v>2574</v>
      </c>
      <c r="E2162" s="27">
        <v>122.1</v>
      </c>
      <c r="F2162" s="62" t="s">
        <v>1594</v>
      </c>
      <c r="G2162" s="62" t="s">
        <v>1587</v>
      </c>
      <c r="H2162" s="62" t="s">
        <v>1597</v>
      </c>
    </row>
    <row r="2163" spans="1:8" x14ac:dyDescent="0.2">
      <c r="A2163" s="72" t="s">
        <v>2414</v>
      </c>
      <c r="B2163" s="74">
        <v>38985</v>
      </c>
      <c r="C2163" s="71">
        <v>659</v>
      </c>
      <c r="D2163" s="64" t="s">
        <v>67</v>
      </c>
      <c r="E2163" s="72">
        <v>128280</v>
      </c>
      <c r="F2163" s="62" t="s">
        <v>1594</v>
      </c>
      <c r="G2163" s="62" t="s">
        <v>1587</v>
      </c>
      <c r="H2163" s="62" t="s">
        <v>1579</v>
      </c>
    </row>
    <row r="2164" spans="1:8" x14ac:dyDescent="0.2">
      <c r="A2164" s="72" t="s">
        <v>2415</v>
      </c>
      <c r="B2164" s="74">
        <v>38986</v>
      </c>
      <c r="C2164" s="71">
        <v>156</v>
      </c>
      <c r="D2164" s="64" t="s">
        <v>67</v>
      </c>
      <c r="E2164" s="72">
        <v>32070</v>
      </c>
      <c r="F2164" s="62" t="s">
        <v>1594</v>
      </c>
      <c r="G2164" s="62" t="s">
        <v>1587</v>
      </c>
      <c r="H2164" s="62" t="s">
        <v>1528</v>
      </c>
    </row>
    <row r="2165" spans="1:8" x14ac:dyDescent="0.2">
      <c r="A2165" s="72" t="s">
        <v>2416</v>
      </c>
      <c r="B2165" s="74">
        <v>38986</v>
      </c>
      <c r="C2165" s="71">
        <v>84</v>
      </c>
      <c r="D2165" s="64" t="s">
        <v>67</v>
      </c>
      <c r="E2165" s="27">
        <v>132110.39999999999</v>
      </c>
      <c r="F2165" s="62" t="s">
        <v>1594</v>
      </c>
      <c r="G2165" s="62" t="s">
        <v>1587</v>
      </c>
      <c r="H2165" s="62" t="s">
        <v>1597</v>
      </c>
    </row>
    <row r="2166" spans="1:8" x14ac:dyDescent="0.2">
      <c r="A2166" s="72" t="s">
        <v>2417</v>
      </c>
      <c r="B2166" s="74">
        <v>38987</v>
      </c>
      <c r="C2166" s="71">
        <v>289</v>
      </c>
      <c r="D2166" s="64" t="s">
        <v>2575</v>
      </c>
      <c r="E2166" s="72">
        <v>8845</v>
      </c>
      <c r="F2166" s="62" t="s">
        <v>1599</v>
      </c>
      <c r="G2166" s="62" t="s">
        <v>1587</v>
      </c>
      <c r="H2166" s="62" t="s">
        <v>1528</v>
      </c>
    </row>
    <row r="2167" spans="1:8" x14ac:dyDescent="0.2">
      <c r="A2167" s="72" t="s">
        <v>2418</v>
      </c>
      <c r="B2167" s="74">
        <v>38988</v>
      </c>
      <c r="C2167" s="71">
        <v>289</v>
      </c>
      <c r="D2167" s="64" t="s">
        <v>308</v>
      </c>
      <c r="E2167" s="72">
        <v>23550</v>
      </c>
      <c r="F2167" s="62" t="s">
        <v>1599</v>
      </c>
      <c r="G2167" s="62" t="s">
        <v>1587</v>
      </c>
      <c r="H2167" s="62" t="s">
        <v>1528</v>
      </c>
    </row>
    <row r="2168" spans="1:8" x14ac:dyDescent="0.2">
      <c r="A2168" s="72" t="s">
        <v>2419</v>
      </c>
      <c r="B2168" s="74">
        <v>38988</v>
      </c>
      <c r="C2168" s="71">
        <v>721</v>
      </c>
      <c r="D2168" s="64" t="s">
        <v>308</v>
      </c>
      <c r="E2168" s="72">
        <v>607.5</v>
      </c>
      <c r="F2168" s="62" t="s">
        <v>1591</v>
      </c>
      <c r="G2168" s="62" t="s">
        <v>1587</v>
      </c>
      <c r="H2168" s="62" t="s">
        <v>1529</v>
      </c>
    </row>
    <row r="2169" spans="1:8" x14ac:dyDescent="0.2">
      <c r="A2169" s="72" t="s">
        <v>2420</v>
      </c>
      <c r="B2169" s="74">
        <v>38988</v>
      </c>
      <c r="C2169" s="71">
        <v>955</v>
      </c>
      <c r="D2169" s="64" t="s">
        <v>308</v>
      </c>
      <c r="E2169" s="27">
        <v>36200</v>
      </c>
      <c r="F2169" s="62" t="s">
        <v>1963</v>
      </c>
      <c r="G2169" s="62" t="s">
        <v>1587</v>
      </c>
      <c r="H2169" s="62" t="s">
        <v>1528</v>
      </c>
    </row>
    <row r="2170" spans="1:8" x14ac:dyDescent="0.2">
      <c r="A2170" s="72" t="s">
        <v>2422</v>
      </c>
      <c r="B2170" s="74">
        <v>38988</v>
      </c>
      <c r="C2170" s="71">
        <v>649</v>
      </c>
      <c r="D2170" s="64" t="s">
        <v>2576</v>
      </c>
      <c r="E2170" s="72">
        <v>969.83</v>
      </c>
      <c r="F2170" s="62" t="s">
        <v>1610</v>
      </c>
      <c r="G2170" s="62" t="s">
        <v>1587</v>
      </c>
      <c r="H2170" s="62" t="s">
        <v>1597</v>
      </c>
    </row>
    <row r="2171" spans="1:8" x14ac:dyDescent="0.2">
      <c r="A2171" s="72" t="s">
        <v>2423</v>
      </c>
      <c r="B2171" s="74">
        <v>38989</v>
      </c>
      <c r="C2171" s="71">
        <v>822</v>
      </c>
      <c r="D2171" s="64" t="s">
        <v>2577</v>
      </c>
      <c r="E2171" s="72">
        <v>458.5</v>
      </c>
      <c r="F2171" s="62" t="s">
        <v>1594</v>
      </c>
      <c r="G2171" s="62" t="s">
        <v>1587</v>
      </c>
      <c r="H2171" s="62" t="s">
        <v>1597</v>
      </c>
    </row>
    <row r="2172" spans="1:8" x14ac:dyDescent="0.2">
      <c r="A2172" s="72" t="s">
        <v>2425</v>
      </c>
      <c r="B2172" s="74">
        <v>38989</v>
      </c>
      <c r="C2172" s="71">
        <v>867</v>
      </c>
      <c r="D2172" s="64" t="s">
        <v>2578</v>
      </c>
      <c r="E2172" s="72">
        <v>38480</v>
      </c>
      <c r="F2172" s="62" t="s">
        <v>1594</v>
      </c>
      <c r="G2172" s="62" t="s">
        <v>1587</v>
      </c>
      <c r="H2172" s="62" t="s">
        <v>1544</v>
      </c>
    </row>
    <row r="2173" spans="1:8" x14ac:dyDescent="0.2">
      <c r="A2173" s="72" t="s">
        <v>2426</v>
      </c>
      <c r="B2173" s="74">
        <v>38989</v>
      </c>
      <c r="C2173" s="71">
        <v>837</v>
      </c>
      <c r="D2173" s="64" t="s">
        <v>2579</v>
      </c>
      <c r="E2173" s="72">
        <v>5400</v>
      </c>
      <c r="F2173" s="62" t="s">
        <v>1594</v>
      </c>
      <c r="G2173" s="62" t="s">
        <v>1588</v>
      </c>
      <c r="H2173" s="62" t="s">
        <v>1753</v>
      </c>
    </row>
    <row r="2174" spans="1:8" x14ac:dyDescent="0.2">
      <c r="A2174" s="72" t="s">
        <v>2428</v>
      </c>
      <c r="B2174" s="74">
        <v>38992</v>
      </c>
      <c r="C2174" s="71">
        <v>837</v>
      </c>
      <c r="D2174" s="64" t="s">
        <v>2580</v>
      </c>
      <c r="E2174" s="72">
        <v>20072.36</v>
      </c>
      <c r="F2174" s="62" t="s">
        <v>1594</v>
      </c>
      <c r="G2174" s="62" t="s">
        <v>1588</v>
      </c>
      <c r="H2174" s="62" t="s">
        <v>1753</v>
      </c>
    </row>
    <row r="2175" spans="1:8" x14ac:dyDescent="0.2">
      <c r="A2175" s="72" t="s">
        <v>2429</v>
      </c>
      <c r="B2175" s="74">
        <v>38992</v>
      </c>
      <c r="C2175" s="71">
        <v>289</v>
      </c>
      <c r="D2175" s="64" t="s">
        <v>2581</v>
      </c>
      <c r="E2175" s="72">
        <v>5380</v>
      </c>
      <c r="F2175" s="62" t="s">
        <v>1594</v>
      </c>
      <c r="G2175" s="62" t="s">
        <v>1587</v>
      </c>
      <c r="H2175" s="62" t="s">
        <v>1528</v>
      </c>
    </row>
    <row r="2176" spans="1:8" x14ac:dyDescent="0.2">
      <c r="A2176" s="72" t="s">
        <v>2430</v>
      </c>
      <c r="B2176" s="74">
        <v>38993</v>
      </c>
      <c r="C2176" s="71">
        <v>25</v>
      </c>
      <c r="D2176" s="64" t="s">
        <v>1400</v>
      </c>
      <c r="E2176" s="72">
        <v>545.5</v>
      </c>
      <c r="F2176" s="62" t="s">
        <v>1594</v>
      </c>
      <c r="G2176" s="62" t="s">
        <v>1587</v>
      </c>
      <c r="H2176" s="62" t="s">
        <v>1597</v>
      </c>
    </row>
    <row r="2177" spans="1:8" x14ac:dyDescent="0.2">
      <c r="A2177" s="72" t="s">
        <v>2432</v>
      </c>
      <c r="B2177" s="74">
        <v>38993</v>
      </c>
      <c r="C2177" s="71">
        <v>674</v>
      </c>
      <c r="D2177" s="64" t="s">
        <v>1400</v>
      </c>
      <c r="E2177" s="72">
        <v>66.900000000000006</v>
      </c>
      <c r="F2177" s="62" t="s">
        <v>1610</v>
      </c>
      <c r="G2177" s="62" t="s">
        <v>1587</v>
      </c>
      <c r="H2177" s="62" t="s">
        <v>1597</v>
      </c>
    </row>
    <row r="2178" spans="1:8" x14ac:dyDescent="0.2">
      <c r="A2178" s="72" t="s">
        <v>2434</v>
      </c>
      <c r="B2178" s="74">
        <v>38994</v>
      </c>
      <c r="C2178" s="71">
        <v>700</v>
      </c>
      <c r="D2178" s="64" t="s">
        <v>1400</v>
      </c>
      <c r="E2178" s="27">
        <v>190</v>
      </c>
      <c r="F2178" s="62" t="s">
        <v>1594</v>
      </c>
      <c r="G2178" s="62" t="s">
        <v>1587</v>
      </c>
      <c r="H2178" s="62" t="s">
        <v>1551</v>
      </c>
    </row>
    <row r="2179" spans="1:8" x14ac:dyDescent="0.2">
      <c r="A2179" s="72" t="s">
        <v>2435</v>
      </c>
      <c r="B2179" s="74">
        <v>38994</v>
      </c>
      <c r="C2179" s="71">
        <v>523</v>
      </c>
      <c r="D2179" s="64" t="s">
        <v>1400</v>
      </c>
      <c r="E2179" s="27">
        <v>59.4</v>
      </c>
      <c r="F2179" s="62" t="s">
        <v>1610</v>
      </c>
      <c r="G2179" s="62" t="s">
        <v>1587</v>
      </c>
      <c r="H2179" s="62" t="s">
        <v>1557</v>
      </c>
    </row>
    <row r="2180" spans="1:8" x14ac:dyDescent="0.2">
      <c r="A2180" s="72" t="s">
        <v>2436</v>
      </c>
      <c r="B2180" s="74">
        <v>38994</v>
      </c>
      <c r="C2180" s="71">
        <v>234</v>
      </c>
      <c r="D2180" s="64" t="s">
        <v>352</v>
      </c>
      <c r="E2180" s="72">
        <v>15336</v>
      </c>
      <c r="F2180" s="62" t="s">
        <v>1594</v>
      </c>
      <c r="G2180" s="62" t="s">
        <v>1587</v>
      </c>
      <c r="H2180" s="62" t="s">
        <v>1597</v>
      </c>
    </row>
    <row r="2181" spans="1:8" x14ac:dyDescent="0.2">
      <c r="A2181" s="72" t="s">
        <v>2437</v>
      </c>
      <c r="B2181" s="74">
        <v>38994</v>
      </c>
      <c r="C2181" s="71">
        <v>956</v>
      </c>
      <c r="D2181" s="64" t="s">
        <v>352</v>
      </c>
      <c r="E2181" s="72">
        <v>15775</v>
      </c>
      <c r="F2181" s="62" t="s">
        <v>1594</v>
      </c>
      <c r="G2181" s="62" t="s">
        <v>1587</v>
      </c>
      <c r="H2181" s="62" t="s">
        <v>1528</v>
      </c>
    </row>
    <row r="2182" spans="1:8" x14ac:dyDescent="0.2">
      <c r="A2182" s="72" t="s">
        <v>2439</v>
      </c>
      <c r="B2182" s="74">
        <v>38994</v>
      </c>
      <c r="C2182" s="71">
        <v>384</v>
      </c>
      <c r="D2182" s="64" t="s">
        <v>352</v>
      </c>
      <c r="E2182" s="27">
        <v>31400</v>
      </c>
      <c r="F2182" s="62" t="s">
        <v>1610</v>
      </c>
      <c r="G2182" s="62" t="s">
        <v>1587</v>
      </c>
      <c r="H2182" s="62" t="s">
        <v>1597</v>
      </c>
    </row>
    <row r="2183" spans="1:8" x14ac:dyDescent="0.2">
      <c r="A2183" s="72" t="s">
        <v>2440</v>
      </c>
      <c r="B2183" s="74">
        <v>38994</v>
      </c>
      <c r="C2183" s="71">
        <v>559</v>
      </c>
      <c r="D2183" s="64" t="s">
        <v>352</v>
      </c>
      <c r="E2183" s="27">
        <v>-308.10000000000002</v>
      </c>
      <c r="F2183" s="62" t="s">
        <v>1599</v>
      </c>
      <c r="G2183" s="62" t="s">
        <v>1587</v>
      </c>
      <c r="H2183" s="62" t="s">
        <v>1528</v>
      </c>
    </row>
    <row r="2184" spans="1:8" x14ac:dyDescent="0.2">
      <c r="A2184" s="72" t="s">
        <v>2441</v>
      </c>
      <c r="B2184" s="74">
        <v>38999</v>
      </c>
      <c r="C2184" s="71">
        <v>841</v>
      </c>
      <c r="D2184" s="64" t="s">
        <v>2582</v>
      </c>
      <c r="E2184" s="72">
        <v>9193.43</v>
      </c>
      <c r="F2184" s="62" t="s">
        <v>1594</v>
      </c>
      <c r="G2184" s="62" t="s">
        <v>1587</v>
      </c>
      <c r="H2184" s="62" t="s">
        <v>1544</v>
      </c>
    </row>
    <row r="2185" spans="1:8" x14ac:dyDescent="0.2">
      <c r="A2185" s="72" t="s">
        <v>2443</v>
      </c>
      <c r="B2185" s="74">
        <v>38999</v>
      </c>
      <c r="C2185" s="71">
        <v>289</v>
      </c>
      <c r="D2185" s="64" t="s">
        <v>2583</v>
      </c>
      <c r="E2185" s="72">
        <v>494.5</v>
      </c>
      <c r="F2185" s="62" t="s">
        <v>1599</v>
      </c>
      <c r="G2185" s="62" t="s">
        <v>1587</v>
      </c>
      <c r="H2185" s="62" t="s">
        <v>1528</v>
      </c>
    </row>
    <row r="2186" spans="1:8" x14ac:dyDescent="0.2">
      <c r="A2186" s="72" t="s">
        <v>2444</v>
      </c>
      <c r="B2186" s="74">
        <v>38999</v>
      </c>
      <c r="C2186" s="71">
        <v>289</v>
      </c>
      <c r="D2186" s="64" t="s">
        <v>2584</v>
      </c>
      <c r="E2186" s="72">
        <v>7315</v>
      </c>
      <c r="F2186" s="62" t="s">
        <v>1599</v>
      </c>
      <c r="G2186" s="62" t="s">
        <v>1587</v>
      </c>
      <c r="H2186" s="62" t="s">
        <v>1528</v>
      </c>
    </row>
    <row r="2187" spans="1:8" x14ac:dyDescent="0.2">
      <c r="A2187" s="72" t="s">
        <v>2445</v>
      </c>
      <c r="B2187" s="74">
        <v>38999</v>
      </c>
      <c r="C2187" s="71">
        <v>442</v>
      </c>
      <c r="D2187" s="64" t="s">
        <v>361</v>
      </c>
      <c r="E2187" s="72">
        <v>10720</v>
      </c>
      <c r="F2187" s="62" t="s">
        <v>1594</v>
      </c>
      <c r="G2187" s="62" t="s">
        <v>1587</v>
      </c>
      <c r="H2187" s="62" t="s">
        <v>1528</v>
      </c>
    </row>
    <row r="2188" spans="1:8" x14ac:dyDescent="0.2">
      <c r="A2188" s="72" t="s">
        <v>2446</v>
      </c>
      <c r="B2188" s="74">
        <v>38999</v>
      </c>
      <c r="C2188" s="71">
        <v>442</v>
      </c>
      <c r="D2188" s="64" t="s">
        <v>361</v>
      </c>
      <c r="E2188" s="72">
        <v>4600</v>
      </c>
      <c r="F2188" s="62" t="s">
        <v>1594</v>
      </c>
      <c r="G2188" s="62" t="s">
        <v>1587</v>
      </c>
      <c r="H2188" s="62" t="s">
        <v>1528</v>
      </c>
    </row>
    <row r="2189" spans="1:8" x14ac:dyDescent="0.2">
      <c r="A2189" s="72" t="s">
        <v>2448</v>
      </c>
      <c r="B2189" s="74">
        <v>38999</v>
      </c>
      <c r="C2189" s="71">
        <v>958</v>
      </c>
      <c r="D2189" s="64" t="s">
        <v>361</v>
      </c>
      <c r="E2189" s="72">
        <v>8100</v>
      </c>
      <c r="F2189" s="62" t="s">
        <v>1610</v>
      </c>
      <c r="G2189" s="62" t="s">
        <v>1587</v>
      </c>
      <c r="H2189" s="62" t="s">
        <v>1544</v>
      </c>
    </row>
    <row r="2190" spans="1:8" x14ac:dyDescent="0.2">
      <c r="A2190" s="72" t="s">
        <v>2449</v>
      </c>
      <c r="B2190" s="74">
        <v>39000</v>
      </c>
      <c r="C2190" s="71">
        <v>959</v>
      </c>
      <c r="D2190" s="64" t="s">
        <v>361</v>
      </c>
      <c r="E2190" s="72">
        <v>3400</v>
      </c>
      <c r="F2190" s="62" t="s">
        <v>1594</v>
      </c>
      <c r="G2190" s="62" t="s">
        <v>1587</v>
      </c>
      <c r="H2190" s="62" t="s">
        <v>1597</v>
      </c>
    </row>
    <row r="2191" spans="1:8" x14ac:dyDescent="0.2">
      <c r="A2191" s="72" t="s">
        <v>2451</v>
      </c>
      <c r="B2191" s="74">
        <v>39000</v>
      </c>
      <c r="C2191" s="71">
        <v>720</v>
      </c>
      <c r="D2191" s="64" t="s">
        <v>361</v>
      </c>
      <c r="E2191" s="72">
        <v>9280</v>
      </c>
      <c r="F2191" s="62" t="s">
        <v>1610</v>
      </c>
      <c r="G2191" s="62" t="s">
        <v>1587</v>
      </c>
      <c r="H2191" s="62" t="s">
        <v>1597</v>
      </c>
    </row>
    <row r="2192" spans="1:8" x14ac:dyDescent="0.2">
      <c r="A2192" s="72" t="s">
        <v>2453</v>
      </c>
      <c r="B2192" s="74">
        <v>39001</v>
      </c>
      <c r="C2192" s="71">
        <v>957</v>
      </c>
      <c r="D2192" s="64" t="s">
        <v>361</v>
      </c>
      <c r="E2192" s="72">
        <v>2080.25</v>
      </c>
      <c r="F2192" s="62" t="s">
        <v>1610</v>
      </c>
      <c r="G2192" s="62" t="s">
        <v>1587</v>
      </c>
      <c r="H2192" s="62" t="s">
        <v>1535</v>
      </c>
    </row>
    <row r="2193" spans="1:8" x14ac:dyDescent="0.2">
      <c r="A2193" s="72" t="s">
        <v>2455</v>
      </c>
      <c r="B2193" s="74">
        <v>39001</v>
      </c>
      <c r="C2193" s="71">
        <v>601</v>
      </c>
      <c r="D2193" s="64" t="s">
        <v>361</v>
      </c>
      <c r="E2193" s="72">
        <v>8380</v>
      </c>
      <c r="F2193" s="62" t="s">
        <v>1591</v>
      </c>
      <c r="G2193" s="62" t="s">
        <v>1587</v>
      </c>
      <c r="H2193" s="62" t="s">
        <v>1528</v>
      </c>
    </row>
    <row r="2194" spans="1:8" x14ac:dyDescent="0.2">
      <c r="A2194" s="72" t="s">
        <v>2457</v>
      </c>
      <c r="B2194" s="74">
        <v>39006</v>
      </c>
      <c r="C2194" s="71">
        <v>646</v>
      </c>
      <c r="D2194" s="64" t="s">
        <v>361</v>
      </c>
      <c r="E2194" s="72">
        <v>8300</v>
      </c>
      <c r="F2194" s="62" t="s">
        <v>1594</v>
      </c>
      <c r="G2194" s="62" t="s">
        <v>1587</v>
      </c>
      <c r="H2194" s="62" t="s">
        <v>1538</v>
      </c>
    </row>
    <row r="2195" spans="1:8" x14ac:dyDescent="0.2">
      <c r="A2195" s="72" t="s">
        <v>2459</v>
      </c>
      <c r="B2195" s="74">
        <v>39006</v>
      </c>
      <c r="C2195" s="71">
        <v>966</v>
      </c>
      <c r="D2195" s="64" t="s">
        <v>361</v>
      </c>
      <c r="E2195" s="72">
        <v>15650</v>
      </c>
      <c r="F2195" s="62" t="s">
        <v>1594</v>
      </c>
      <c r="G2195" s="62" t="s">
        <v>1587</v>
      </c>
      <c r="H2195" s="62" t="s">
        <v>1581</v>
      </c>
    </row>
    <row r="2196" spans="1:8" x14ac:dyDescent="0.2">
      <c r="A2196" s="72" t="s">
        <v>2460</v>
      </c>
      <c r="B2196" s="74">
        <v>39006</v>
      </c>
      <c r="C2196" s="71">
        <v>961</v>
      </c>
      <c r="D2196" s="64" t="s">
        <v>361</v>
      </c>
      <c r="E2196" s="72">
        <v>3128.5</v>
      </c>
      <c r="F2196" s="62" t="s">
        <v>1594</v>
      </c>
      <c r="G2196" s="62" t="s">
        <v>1587</v>
      </c>
      <c r="H2196" s="62" t="s">
        <v>1535</v>
      </c>
    </row>
    <row r="2197" spans="1:8" x14ac:dyDescent="0.2">
      <c r="A2197" s="72" t="s">
        <v>2461</v>
      </c>
      <c r="B2197" s="74">
        <v>39006</v>
      </c>
      <c r="C2197" s="71">
        <v>759</v>
      </c>
      <c r="D2197" s="64" t="s">
        <v>361</v>
      </c>
      <c r="E2197" s="72">
        <v>18400</v>
      </c>
      <c r="F2197" s="62" t="s">
        <v>1610</v>
      </c>
      <c r="G2197" s="62" t="s">
        <v>1588</v>
      </c>
      <c r="H2197" s="62" t="s">
        <v>1607</v>
      </c>
    </row>
    <row r="2198" spans="1:8" x14ac:dyDescent="0.2">
      <c r="A2198" s="72" t="s">
        <v>2462</v>
      </c>
      <c r="B2198" s="74">
        <v>39007</v>
      </c>
      <c r="C2198" s="71">
        <v>691</v>
      </c>
      <c r="D2198" s="64" t="s">
        <v>361</v>
      </c>
      <c r="E2198" s="72">
        <v>16485</v>
      </c>
      <c r="F2198" s="62" t="s">
        <v>1963</v>
      </c>
      <c r="G2198" s="62" t="s">
        <v>1587</v>
      </c>
      <c r="H2198" s="62" t="s">
        <v>1528</v>
      </c>
    </row>
    <row r="2199" spans="1:8" x14ac:dyDescent="0.2">
      <c r="A2199" s="72" t="s">
        <v>2463</v>
      </c>
      <c r="B2199" s="74">
        <v>39009</v>
      </c>
      <c r="C2199" s="71">
        <v>691</v>
      </c>
      <c r="D2199" s="64" t="s">
        <v>361</v>
      </c>
      <c r="E2199" s="72">
        <v>6000</v>
      </c>
      <c r="F2199" s="62" t="s">
        <v>1963</v>
      </c>
      <c r="G2199" s="62" t="s">
        <v>1587</v>
      </c>
      <c r="H2199" s="62" t="s">
        <v>1528</v>
      </c>
    </row>
    <row r="2200" spans="1:8" x14ac:dyDescent="0.2">
      <c r="A2200" s="72" t="s">
        <v>2465</v>
      </c>
      <c r="B2200" s="74">
        <v>39009</v>
      </c>
      <c r="C2200" s="71">
        <v>865</v>
      </c>
      <c r="D2200" s="64" t="s">
        <v>361</v>
      </c>
      <c r="E2200" s="72">
        <v>375</v>
      </c>
      <c r="F2200" s="62" t="s">
        <v>1963</v>
      </c>
      <c r="G2200" s="62" t="s">
        <v>1587</v>
      </c>
      <c r="H2200" s="62" t="s">
        <v>1528</v>
      </c>
    </row>
    <row r="2201" spans="1:8" x14ac:dyDescent="0.2">
      <c r="A2201" s="72" t="s">
        <v>2466</v>
      </c>
      <c r="B2201" s="74">
        <v>39009</v>
      </c>
      <c r="C2201" s="71">
        <v>865</v>
      </c>
      <c r="D2201" s="64" t="s">
        <v>361</v>
      </c>
      <c r="E2201" s="72">
        <v>15400</v>
      </c>
      <c r="F2201" s="62" t="s">
        <v>1594</v>
      </c>
      <c r="G2201" s="62" t="s">
        <v>1587</v>
      </c>
      <c r="H2201" s="62" t="s">
        <v>1528</v>
      </c>
    </row>
    <row r="2202" spans="1:8" x14ac:dyDescent="0.2">
      <c r="A2202" s="72" t="s">
        <v>2467</v>
      </c>
      <c r="B2202" s="74">
        <v>39009</v>
      </c>
      <c r="C2202" s="71">
        <v>865</v>
      </c>
      <c r="D2202" s="64" t="s">
        <v>361</v>
      </c>
      <c r="E2202" s="72">
        <v>8200</v>
      </c>
      <c r="F2202" s="62" t="s">
        <v>1594</v>
      </c>
      <c r="G2202" s="62" t="s">
        <v>1587</v>
      </c>
      <c r="H2202" s="62" t="s">
        <v>1528</v>
      </c>
    </row>
    <row r="2203" spans="1:8" x14ac:dyDescent="0.2">
      <c r="A2203" s="72" t="s">
        <v>2468</v>
      </c>
      <c r="B2203" s="74">
        <v>39009</v>
      </c>
      <c r="C2203" s="71">
        <v>865</v>
      </c>
      <c r="D2203" s="64" t="s">
        <v>361</v>
      </c>
      <c r="E2203" s="72">
        <v>1520</v>
      </c>
      <c r="F2203" s="62" t="s">
        <v>1594</v>
      </c>
      <c r="G2203" s="62" t="s">
        <v>1587</v>
      </c>
      <c r="H2203" s="62" t="s">
        <v>1528</v>
      </c>
    </row>
    <row r="2204" spans="1:8" x14ac:dyDescent="0.2">
      <c r="A2204" s="72" t="s">
        <v>2469</v>
      </c>
      <c r="B2204" s="74">
        <v>39009</v>
      </c>
      <c r="C2204" s="71">
        <v>962</v>
      </c>
      <c r="D2204" s="64" t="s">
        <v>361</v>
      </c>
      <c r="E2204" s="72">
        <v>990</v>
      </c>
      <c r="F2204" s="62" t="s">
        <v>1963</v>
      </c>
      <c r="G2204" s="62" t="s">
        <v>1587</v>
      </c>
      <c r="H2204" s="62" t="s">
        <v>1581</v>
      </c>
    </row>
    <row r="2205" spans="1:8" x14ac:dyDescent="0.2">
      <c r="A2205" s="72" t="s">
        <v>2470</v>
      </c>
      <c r="B2205" s="74">
        <v>39009</v>
      </c>
      <c r="C2205" s="71">
        <v>963</v>
      </c>
      <c r="D2205" s="64" t="s">
        <v>361</v>
      </c>
      <c r="E2205" s="72">
        <v>12190</v>
      </c>
      <c r="F2205" s="62" t="s">
        <v>1594</v>
      </c>
      <c r="G2205" s="62" t="s">
        <v>1587</v>
      </c>
      <c r="H2205" s="62" t="s">
        <v>1597</v>
      </c>
    </row>
    <row r="2206" spans="1:8" x14ac:dyDescent="0.2">
      <c r="A2206" s="72" t="s">
        <v>2472</v>
      </c>
      <c r="B2206" s="74">
        <v>39009</v>
      </c>
      <c r="C2206" s="71">
        <v>720</v>
      </c>
      <c r="D2206" s="64" t="s">
        <v>361</v>
      </c>
      <c r="E2206" s="72">
        <v>750</v>
      </c>
      <c r="F2206" s="62" t="s">
        <v>1594</v>
      </c>
      <c r="G2206" s="62" t="s">
        <v>1587</v>
      </c>
      <c r="H2206" s="62" t="s">
        <v>1597</v>
      </c>
    </row>
    <row r="2207" spans="1:8" x14ac:dyDescent="0.2">
      <c r="A2207" s="72" t="s">
        <v>2473</v>
      </c>
      <c r="B2207" s="74">
        <v>39009</v>
      </c>
      <c r="C2207" s="71">
        <v>964</v>
      </c>
      <c r="D2207" s="64" t="s">
        <v>361</v>
      </c>
      <c r="E2207" s="27">
        <v>10250</v>
      </c>
      <c r="F2207" s="62" t="s">
        <v>1594</v>
      </c>
      <c r="G2207" s="62" t="s">
        <v>1587</v>
      </c>
      <c r="H2207" s="62" t="s">
        <v>1549</v>
      </c>
    </row>
    <row r="2208" spans="1:8" x14ac:dyDescent="0.2">
      <c r="A2208" s="72" t="s">
        <v>2475</v>
      </c>
      <c r="B2208" s="74">
        <v>39009</v>
      </c>
      <c r="C2208" s="71">
        <v>965</v>
      </c>
      <c r="D2208" s="64" t="s">
        <v>361</v>
      </c>
      <c r="E2208" s="27">
        <v>20200</v>
      </c>
      <c r="F2208" s="62" t="s">
        <v>1594</v>
      </c>
      <c r="G2208" s="62" t="s">
        <v>1587</v>
      </c>
      <c r="H2208" s="62" t="s">
        <v>1548</v>
      </c>
    </row>
    <row r="2209" spans="1:8" x14ac:dyDescent="0.2">
      <c r="A2209" s="72" t="s">
        <v>2476</v>
      </c>
      <c r="B2209" s="74">
        <v>39009</v>
      </c>
      <c r="C2209" s="71">
        <v>967</v>
      </c>
      <c r="D2209" s="64" t="s">
        <v>2585</v>
      </c>
      <c r="E2209" s="72">
        <v>24177</v>
      </c>
      <c r="F2209" s="62" t="s">
        <v>1610</v>
      </c>
      <c r="G2209" s="62" t="s">
        <v>1587</v>
      </c>
      <c r="H2209" s="62" t="s">
        <v>1571</v>
      </c>
    </row>
    <row r="2210" spans="1:8" x14ac:dyDescent="0.2">
      <c r="A2210" s="72" t="s">
        <v>2477</v>
      </c>
      <c r="B2210" s="74">
        <v>39013</v>
      </c>
      <c r="C2210" s="71">
        <v>968</v>
      </c>
      <c r="D2210" s="64" t="s">
        <v>2585</v>
      </c>
      <c r="E2210" s="72">
        <v>10400</v>
      </c>
      <c r="F2210" s="62" t="s">
        <v>1594</v>
      </c>
      <c r="G2210" s="62" t="s">
        <v>1587</v>
      </c>
      <c r="H2210" s="62" t="s">
        <v>1560</v>
      </c>
    </row>
    <row r="2211" spans="1:8" x14ac:dyDescent="0.2">
      <c r="A2211" s="72" t="s">
        <v>2478</v>
      </c>
      <c r="B2211" s="74">
        <v>39013</v>
      </c>
      <c r="C2211" s="71">
        <v>19</v>
      </c>
      <c r="D2211" s="64" t="s">
        <v>2586</v>
      </c>
      <c r="E2211" s="72">
        <v>4224</v>
      </c>
      <c r="F2211" s="62" t="s">
        <v>1594</v>
      </c>
      <c r="G2211" s="62" t="s">
        <v>1587</v>
      </c>
      <c r="H2211" s="62" t="s">
        <v>1528</v>
      </c>
    </row>
    <row r="2212" spans="1:8" x14ac:dyDescent="0.2">
      <c r="A2212" s="72" t="s">
        <v>2479</v>
      </c>
      <c r="B2212" s="74">
        <v>39014</v>
      </c>
      <c r="C2212" s="71">
        <v>561</v>
      </c>
      <c r="D2212" s="64" t="s">
        <v>2586</v>
      </c>
      <c r="E2212" s="72">
        <v>120</v>
      </c>
      <c r="F2212" s="62" t="s">
        <v>1610</v>
      </c>
      <c r="G2212" s="62" t="s">
        <v>1587</v>
      </c>
      <c r="H2212" s="62" t="s">
        <v>1597</v>
      </c>
    </row>
    <row r="2213" spans="1:8" x14ac:dyDescent="0.2">
      <c r="A2213" s="72" t="s">
        <v>2480</v>
      </c>
      <c r="B2213" s="74">
        <v>39014</v>
      </c>
      <c r="C2213" s="71">
        <v>703</v>
      </c>
      <c r="D2213" s="64" t="s">
        <v>2586</v>
      </c>
      <c r="E2213" s="27">
        <v>8230.4500000000007</v>
      </c>
      <c r="F2213" s="62" t="s">
        <v>1594</v>
      </c>
      <c r="G2213" s="62" t="s">
        <v>1587</v>
      </c>
      <c r="H2213" s="62" t="s">
        <v>1597</v>
      </c>
    </row>
    <row r="2214" spans="1:8" x14ac:dyDescent="0.2">
      <c r="A2214" s="72" t="s">
        <v>2482</v>
      </c>
      <c r="B2214" s="74">
        <v>39014</v>
      </c>
      <c r="C2214" s="71">
        <v>879</v>
      </c>
      <c r="D2214" s="64" t="s">
        <v>2587</v>
      </c>
      <c r="E2214" s="72">
        <v>100</v>
      </c>
      <c r="F2214" s="62" t="s">
        <v>1591</v>
      </c>
      <c r="G2214" s="62" t="s">
        <v>1587</v>
      </c>
      <c r="H2214" s="62" t="s">
        <v>1535</v>
      </c>
    </row>
    <row r="2215" spans="1:8" x14ac:dyDescent="0.2">
      <c r="A2215" s="72" t="s">
        <v>2486</v>
      </c>
      <c r="B2215" s="74">
        <v>39014</v>
      </c>
      <c r="C2215" s="71">
        <v>351</v>
      </c>
      <c r="D2215" s="64" t="s">
        <v>1496</v>
      </c>
      <c r="E2215" s="72">
        <v>22650</v>
      </c>
      <c r="F2215" s="62" t="s">
        <v>1594</v>
      </c>
      <c r="G2215" s="62" t="s">
        <v>1587</v>
      </c>
      <c r="H2215" s="62" t="s">
        <v>1597</v>
      </c>
    </row>
    <row r="2216" spans="1:8" x14ac:dyDescent="0.2">
      <c r="A2216" s="72" t="s">
        <v>2488</v>
      </c>
      <c r="B2216" s="74">
        <v>39014</v>
      </c>
      <c r="C2216" s="71">
        <v>970</v>
      </c>
      <c r="D2216" s="64" t="s">
        <v>2588</v>
      </c>
      <c r="E2216" s="72">
        <v>649.83000000000004</v>
      </c>
      <c r="F2216" s="62" t="s">
        <v>1594</v>
      </c>
      <c r="G2216" s="62" t="s">
        <v>1587</v>
      </c>
      <c r="H2216" s="62" t="s">
        <v>1597</v>
      </c>
    </row>
    <row r="2217" spans="1:8" x14ac:dyDescent="0.2">
      <c r="A2217" s="72" t="s">
        <v>2489</v>
      </c>
      <c r="B2217" s="74">
        <v>39015</v>
      </c>
      <c r="C2217" s="71">
        <v>972</v>
      </c>
      <c r="D2217" s="64" t="s">
        <v>2589</v>
      </c>
      <c r="E2217" s="72">
        <v>16442.400000000001</v>
      </c>
      <c r="F2217" s="62" t="s">
        <v>1594</v>
      </c>
      <c r="G2217" s="62" t="s">
        <v>1587</v>
      </c>
      <c r="H2217" s="62" t="s">
        <v>1538</v>
      </c>
    </row>
    <row r="2218" spans="1:8" x14ac:dyDescent="0.2">
      <c r="A2218" s="72" t="s">
        <v>2491</v>
      </c>
      <c r="B2218" s="74">
        <v>39016</v>
      </c>
      <c r="C2218" s="71">
        <v>78</v>
      </c>
      <c r="D2218" s="64" t="s">
        <v>2589</v>
      </c>
      <c r="E2218" s="72">
        <v>15564</v>
      </c>
      <c r="F2218" s="62" t="s">
        <v>1594</v>
      </c>
      <c r="G2218" s="62" t="s">
        <v>1587</v>
      </c>
      <c r="H2218" s="62" t="s">
        <v>1597</v>
      </c>
    </row>
    <row r="2219" spans="1:8" x14ac:dyDescent="0.2">
      <c r="A2219" s="72" t="s">
        <v>2492</v>
      </c>
      <c r="B2219" s="74">
        <v>39016</v>
      </c>
      <c r="C2219" s="71">
        <v>533</v>
      </c>
      <c r="D2219" s="64" t="s">
        <v>2590</v>
      </c>
      <c r="E2219" s="72">
        <v>420.2</v>
      </c>
      <c r="F2219" s="62" t="s">
        <v>1594</v>
      </c>
      <c r="G2219" s="62" t="s">
        <v>1587</v>
      </c>
      <c r="H2219" s="62" t="s">
        <v>1597</v>
      </c>
    </row>
    <row r="2220" spans="1:8" x14ac:dyDescent="0.2">
      <c r="A2220" s="72" t="s">
        <v>2493</v>
      </c>
      <c r="B2220" s="74">
        <v>39016</v>
      </c>
      <c r="C2220" s="71">
        <v>157</v>
      </c>
      <c r="D2220" s="64" t="s">
        <v>1431</v>
      </c>
      <c r="E2220" s="72">
        <v>45590</v>
      </c>
      <c r="F2220" s="62" t="s">
        <v>1594</v>
      </c>
      <c r="G2220" s="62" t="s">
        <v>1587</v>
      </c>
      <c r="H2220" s="62" t="s">
        <v>1597</v>
      </c>
    </row>
    <row r="2221" spans="1:8" x14ac:dyDescent="0.2">
      <c r="A2221" s="72" t="s">
        <v>2494</v>
      </c>
      <c r="B2221" s="74">
        <v>39016</v>
      </c>
      <c r="C2221" s="71">
        <v>78</v>
      </c>
      <c r="D2221" s="64" t="s">
        <v>1431</v>
      </c>
      <c r="E2221" s="27">
        <v>776</v>
      </c>
      <c r="F2221" s="62" t="s">
        <v>1594</v>
      </c>
      <c r="G2221" s="62" t="s">
        <v>1587</v>
      </c>
      <c r="H2221" s="62" t="s">
        <v>1597</v>
      </c>
    </row>
    <row r="2222" spans="1:8" x14ac:dyDescent="0.2">
      <c r="A2222" s="72" t="s">
        <v>2591</v>
      </c>
      <c r="B2222" s="74">
        <v>39016</v>
      </c>
      <c r="C2222" s="71">
        <v>743</v>
      </c>
      <c r="D2222" s="64" t="s">
        <v>1431</v>
      </c>
      <c r="E2222" s="27">
        <v>-776</v>
      </c>
      <c r="F2222" s="62" t="s">
        <v>1594</v>
      </c>
      <c r="G2222" s="62" t="s">
        <v>1587</v>
      </c>
      <c r="H2222" s="62" t="s">
        <v>1560</v>
      </c>
    </row>
    <row r="2223" spans="1:8" x14ac:dyDescent="0.2">
      <c r="A2223" s="72" t="s">
        <v>2592</v>
      </c>
      <c r="B2223" s="74">
        <v>39016</v>
      </c>
      <c r="C2223" s="71">
        <v>540</v>
      </c>
      <c r="D2223" s="64" t="s">
        <v>2593</v>
      </c>
      <c r="E2223" s="72">
        <v>16240</v>
      </c>
      <c r="F2223" s="62" t="s">
        <v>1591</v>
      </c>
      <c r="G2223" s="62" t="s">
        <v>1587</v>
      </c>
      <c r="H2223" s="62" t="s">
        <v>1528</v>
      </c>
    </row>
    <row r="2224" spans="1:8" x14ac:dyDescent="0.2">
      <c r="A2224" s="72" t="s">
        <v>2594</v>
      </c>
      <c r="B2224" s="74">
        <v>39016</v>
      </c>
      <c r="C2224" s="71">
        <v>295</v>
      </c>
      <c r="D2224" s="64" t="s">
        <v>2593</v>
      </c>
      <c r="E2224" s="72">
        <v>450</v>
      </c>
      <c r="F2224" s="62" t="s">
        <v>1610</v>
      </c>
      <c r="G2224" s="62" t="s">
        <v>1587</v>
      </c>
      <c r="H2224" s="62" t="s">
        <v>1597</v>
      </c>
    </row>
    <row r="2225" spans="1:8" x14ac:dyDescent="0.2">
      <c r="A2225" s="72" t="s">
        <v>2595</v>
      </c>
      <c r="B2225" s="74">
        <v>39016</v>
      </c>
      <c r="C2225" s="71">
        <v>971</v>
      </c>
      <c r="D2225" s="64" t="s">
        <v>2593</v>
      </c>
      <c r="E2225" s="72">
        <v>12650</v>
      </c>
      <c r="F2225" s="62" t="s">
        <v>1591</v>
      </c>
      <c r="G2225" s="62" t="s">
        <v>1588</v>
      </c>
      <c r="H2225" s="62" t="s">
        <v>2127</v>
      </c>
    </row>
    <row r="2226" spans="1:8" x14ac:dyDescent="0.2">
      <c r="A2226" s="72" t="s">
        <v>2596</v>
      </c>
      <c r="B2226" s="74">
        <v>39017</v>
      </c>
      <c r="C2226" s="71">
        <v>877</v>
      </c>
      <c r="D2226" s="64" t="s">
        <v>2597</v>
      </c>
      <c r="E2226" s="72">
        <v>537.80999999999995</v>
      </c>
      <c r="F2226" s="62" t="s">
        <v>1610</v>
      </c>
      <c r="G2226" s="62" t="s">
        <v>1587</v>
      </c>
      <c r="H2226" s="62" t="s">
        <v>1538</v>
      </c>
    </row>
    <row r="2227" spans="1:8" x14ac:dyDescent="0.2">
      <c r="A2227" s="72" t="s">
        <v>2598</v>
      </c>
      <c r="B2227" s="74">
        <v>39020</v>
      </c>
      <c r="C2227" s="71">
        <v>869</v>
      </c>
      <c r="D2227" s="64" t="s">
        <v>2597</v>
      </c>
      <c r="E2227" s="72">
        <v>315</v>
      </c>
      <c r="F2227" s="62" t="s">
        <v>1594</v>
      </c>
      <c r="G2227" s="62" t="s">
        <v>1587</v>
      </c>
      <c r="H2227" s="62" t="s">
        <v>1597</v>
      </c>
    </row>
    <row r="2228" spans="1:8" x14ac:dyDescent="0.2">
      <c r="A2228" s="72" t="s">
        <v>2599</v>
      </c>
      <c r="B2228" s="74">
        <v>39020</v>
      </c>
      <c r="C2228" s="71">
        <v>917</v>
      </c>
      <c r="D2228" s="64" t="s">
        <v>2600</v>
      </c>
      <c r="E2228" s="72">
        <v>600</v>
      </c>
      <c r="F2228" s="62" t="s">
        <v>1594</v>
      </c>
      <c r="G2228" s="62" t="s">
        <v>1587</v>
      </c>
      <c r="H2228" s="62" t="s">
        <v>1528</v>
      </c>
    </row>
    <row r="2229" spans="1:8" x14ac:dyDescent="0.2">
      <c r="A2229" s="72" t="s">
        <v>2601</v>
      </c>
      <c r="B2229" s="74">
        <v>39020</v>
      </c>
      <c r="C2229" s="71">
        <v>887</v>
      </c>
      <c r="D2229" s="64" t="s">
        <v>2600</v>
      </c>
      <c r="E2229" s="72">
        <v>600</v>
      </c>
      <c r="F2229" s="62" t="s">
        <v>1594</v>
      </c>
      <c r="G2229" s="62" t="s">
        <v>1587</v>
      </c>
      <c r="H2229" s="62" t="s">
        <v>1548</v>
      </c>
    </row>
    <row r="2230" spans="1:8" x14ac:dyDescent="0.2">
      <c r="A2230" s="72" t="s">
        <v>2602</v>
      </c>
      <c r="B2230" s="74">
        <v>39020</v>
      </c>
      <c r="C2230" s="71">
        <v>973</v>
      </c>
      <c r="D2230" s="64" t="s">
        <v>89</v>
      </c>
      <c r="E2230" s="72">
        <v>26814</v>
      </c>
      <c r="F2230" s="62" t="s">
        <v>1963</v>
      </c>
      <c r="G2230" s="62" t="s">
        <v>1587</v>
      </c>
      <c r="H2230" s="62" t="s">
        <v>1528</v>
      </c>
    </row>
    <row r="2231" spans="1:8" x14ac:dyDescent="0.2">
      <c r="A2231" s="72" t="s">
        <v>2603</v>
      </c>
      <c r="B2231" s="74">
        <v>39021</v>
      </c>
      <c r="C2231" s="71">
        <v>689</v>
      </c>
      <c r="D2231" s="64" t="s">
        <v>89</v>
      </c>
      <c r="E2231" s="27">
        <v>91320</v>
      </c>
      <c r="F2231" s="62" t="s">
        <v>1594</v>
      </c>
      <c r="G2231" s="62" t="s">
        <v>1587</v>
      </c>
      <c r="H2231" s="62" t="s">
        <v>1536</v>
      </c>
    </row>
    <row r="2232" spans="1:8" x14ac:dyDescent="0.2">
      <c r="A2232" s="72" t="s">
        <v>2604</v>
      </c>
      <c r="B2232" s="74">
        <v>39021</v>
      </c>
      <c r="C2232" s="71">
        <v>531</v>
      </c>
      <c r="D2232" s="64" t="s">
        <v>2605</v>
      </c>
      <c r="E2232" s="72">
        <v>11600</v>
      </c>
      <c r="F2232" s="62" t="s">
        <v>1594</v>
      </c>
      <c r="G2232" s="62" t="s">
        <v>1587</v>
      </c>
      <c r="H2232" s="62" t="s">
        <v>1540</v>
      </c>
    </row>
    <row r="2233" spans="1:8" x14ac:dyDescent="0.2">
      <c r="A2233" s="72" t="s">
        <v>2606</v>
      </c>
      <c r="B2233" s="74">
        <v>39021</v>
      </c>
      <c r="C2233" s="71">
        <v>975</v>
      </c>
      <c r="D2233" s="64" t="s">
        <v>2607</v>
      </c>
      <c r="E2233" s="72">
        <v>411</v>
      </c>
      <c r="F2233" s="62" t="s">
        <v>1591</v>
      </c>
      <c r="G2233" s="62" t="s">
        <v>1588</v>
      </c>
      <c r="H2233" s="62" t="s">
        <v>2569</v>
      </c>
    </row>
    <row r="2234" spans="1:8" x14ac:dyDescent="0.2">
      <c r="A2234" s="72" t="s">
        <v>2608</v>
      </c>
      <c r="B2234" s="74">
        <v>39024</v>
      </c>
      <c r="C2234" s="71">
        <v>289</v>
      </c>
      <c r="D2234" s="64" t="s">
        <v>2607</v>
      </c>
      <c r="E2234" s="72">
        <v>406.48</v>
      </c>
      <c r="F2234" s="62" t="s">
        <v>1599</v>
      </c>
      <c r="G2234" s="62" t="s">
        <v>1587</v>
      </c>
      <c r="H2234" s="62" t="s">
        <v>1528</v>
      </c>
    </row>
    <row r="2235" spans="1:8" x14ac:dyDescent="0.2">
      <c r="A2235" s="72" t="s">
        <v>2609</v>
      </c>
      <c r="B2235" s="74">
        <v>39027</v>
      </c>
      <c r="C2235" s="71">
        <v>289</v>
      </c>
      <c r="D2235" s="64" t="s">
        <v>2610</v>
      </c>
      <c r="E2235" s="72">
        <v>397</v>
      </c>
      <c r="F2235" s="62" t="s">
        <v>1599</v>
      </c>
      <c r="G2235" s="62" t="s">
        <v>1587</v>
      </c>
      <c r="H2235" s="62" t="s">
        <v>1528</v>
      </c>
    </row>
    <row r="2236" spans="1:8" x14ac:dyDescent="0.2">
      <c r="A2236" s="72" t="s">
        <v>2611</v>
      </c>
      <c r="B2236" s="74">
        <v>39027</v>
      </c>
      <c r="C2236" s="71">
        <v>289</v>
      </c>
      <c r="D2236" s="64" t="s">
        <v>2610</v>
      </c>
      <c r="E2236" s="72">
        <v>3845</v>
      </c>
      <c r="F2236" s="62" t="s">
        <v>1599</v>
      </c>
      <c r="G2236" s="62" t="s">
        <v>1587</v>
      </c>
      <c r="H2236" s="62" t="s">
        <v>1528</v>
      </c>
    </row>
    <row r="2237" spans="1:8" x14ac:dyDescent="0.2">
      <c r="A2237" s="72" t="s">
        <v>2612</v>
      </c>
      <c r="B2237" s="74">
        <v>39027</v>
      </c>
      <c r="C2237" s="71">
        <v>651</v>
      </c>
      <c r="D2237" s="64" t="s">
        <v>2610</v>
      </c>
      <c r="E2237" s="72">
        <v>2943.15</v>
      </c>
      <c r="F2237" s="62" t="s">
        <v>1963</v>
      </c>
      <c r="G2237" s="62" t="s">
        <v>1587</v>
      </c>
      <c r="H2237" s="62" t="s">
        <v>1548</v>
      </c>
    </row>
    <row r="2238" spans="1:8" x14ac:dyDescent="0.2">
      <c r="A2238" s="72" t="s">
        <v>2613</v>
      </c>
      <c r="B2238" s="74">
        <v>39027</v>
      </c>
      <c r="C2238" s="71">
        <v>700</v>
      </c>
      <c r="D2238" s="64" t="s">
        <v>2610</v>
      </c>
      <c r="E2238" s="72">
        <v>1576.54</v>
      </c>
      <c r="F2238" s="62" t="s">
        <v>2280</v>
      </c>
      <c r="G2238" s="62" t="s">
        <v>1587</v>
      </c>
      <c r="H2238" s="62" t="s">
        <v>1551</v>
      </c>
    </row>
    <row r="2239" spans="1:8" x14ac:dyDescent="0.2">
      <c r="A2239" s="72" t="s">
        <v>2614</v>
      </c>
      <c r="B2239" s="74">
        <v>39027</v>
      </c>
      <c r="C2239" s="71">
        <v>56</v>
      </c>
      <c r="D2239" s="64" t="s">
        <v>2610</v>
      </c>
      <c r="E2239" s="72">
        <v>-2943.15</v>
      </c>
      <c r="F2239" s="62" t="s">
        <v>1594</v>
      </c>
      <c r="G2239" s="62" t="s">
        <v>1587</v>
      </c>
      <c r="H2239" s="62" t="s">
        <v>1541</v>
      </c>
    </row>
    <row r="2240" spans="1:8" x14ac:dyDescent="0.2">
      <c r="A2240" s="72" t="s">
        <v>2615</v>
      </c>
      <c r="B2240" s="74">
        <v>39027</v>
      </c>
      <c r="C2240" s="71">
        <v>19</v>
      </c>
      <c r="D2240" s="64" t="s">
        <v>2610</v>
      </c>
      <c r="E2240" s="72">
        <v>-1576.54</v>
      </c>
      <c r="F2240" s="62" t="s">
        <v>1610</v>
      </c>
      <c r="G2240" s="62" t="s">
        <v>1587</v>
      </c>
      <c r="H2240" s="62" t="s">
        <v>1528</v>
      </c>
    </row>
    <row r="2241" spans="1:8" x14ac:dyDescent="0.2">
      <c r="A2241" s="72" t="s">
        <v>2616</v>
      </c>
      <c r="B2241" s="74">
        <v>39028</v>
      </c>
      <c r="C2241" s="71">
        <v>44</v>
      </c>
      <c r="D2241" s="64" t="s">
        <v>980</v>
      </c>
      <c r="E2241" s="72">
        <v>383.03</v>
      </c>
      <c r="F2241" s="62" t="s">
        <v>1594</v>
      </c>
      <c r="G2241" s="62" t="s">
        <v>1587</v>
      </c>
      <c r="H2241" s="62" t="s">
        <v>1597</v>
      </c>
    </row>
    <row r="2242" spans="1:8" x14ac:dyDescent="0.2">
      <c r="A2242" s="72" t="s">
        <v>2617</v>
      </c>
      <c r="B2242" s="74">
        <v>39028</v>
      </c>
      <c r="C2242" s="71">
        <v>523</v>
      </c>
      <c r="D2242" s="64" t="s">
        <v>980</v>
      </c>
      <c r="E2242" s="72">
        <v>188.82</v>
      </c>
      <c r="F2242" s="62" t="s">
        <v>1610</v>
      </c>
      <c r="G2242" s="62" t="s">
        <v>1587</v>
      </c>
      <c r="H2242" s="62" t="s">
        <v>1557</v>
      </c>
    </row>
    <row r="2243" spans="1:8" x14ac:dyDescent="0.2">
      <c r="A2243" s="72" t="s">
        <v>2618</v>
      </c>
      <c r="B2243" s="74">
        <v>39034</v>
      </c>
      <c r="C2243" s="71">
        <v>19</v>
      </c>
      <c r="D2243" s="64" t="s">
        <v>980</v>
      </c>
      <c r="E2243" s="72">
        <v>200.84</v>
      </c>
      <c r="F2243" s="62" t="s">
        <v>1610</v>
      </c>
      <c r="G2243" s="62" t="s">
        <v>1587</v>
      </c>
      <c r="H2243" s="62" t="s">
        <v>1528</v>
      </c>
    </row>
    <row r="2244" spans="1:8" x14ac:dyDescent="0.2">
      <c r="A2244" s="72" t="s">
        <v>2619</v>
      </c>
      <c r="B2244" s="74">
        <v>39034</v>
      </c>
      <c r="C2244" s="71">
        <v>976</v>
      </c>
      <c r="D2244" s="64" t="s">
        <v>980</v>
      </c>
      <c r="E2244" s="72">
        <v>1224.32</v>
      </c>
      <c r="F2244" s="62" t="s">
        <v>1610</v>
      </c>
      <c r="G2244" s="62" t="s">
        <v>1587</v>
      </c>
      <c r="H2244" s="62" t="s">
        <v>1597</v>
      </c>
    </row>
    <row r="2245" spans="1:8" x14ac:dyDescent="0.2">
      <c r="A2245" s="72" t="s">
        <v>2620</v>
      </c>
      <c r="B2245" s="74">
        <v>39034</v>
      </c>
      <c r="C2245" s="71">
        <v>700</v>
      </c>
      <c r="D2245" s="64" t="s">
        <v>980</v>
      </c>
      <c r="E2245" s="72">
        <v>188.82</v>
      </c>
      <c r="F2245" s="62" t="s">
        <v>2280</v>
      </c>
      <c r="G2245" s="62" t="s">
        <v>1587</v>
      </c>
      <c r="H2245" s="62" t="s">
        <v>1551</v>
      </c>
    </row>
    <row r="2246" spans="1:8" x14ac:dyDescent="0.2">
      <c r="A2246" s="72" t="s">
        <v>2621</v>
      </c>
      <c r="B2246" s="74">
        <v>39034</v>
      </c>
      <c r="C2246" s="71">
        <v>560</v>
      </c>
      <c r="D2246" s="64" t="s">
        <v>980</v>
      </c>
      <c r="E2246" s="72">
        <v>320.60000000000002</v>
      </c>
      <c r="F2246" s="62" t="s">
        <v>1963</v>
      </c>
      <c r="G2246" s="62" t="s">
        <v>1587</v>
      </c>
      <c r="H2246" s="62" t="s">
        <v>1528</v>
      </c>
    </row>
    <row r="2247" spans="1:8" x14ac:dyDescent="0.2">
      <c r="A2247" s="72" t="s">
        <v>2622</v>
      </c>
      <c r="B2247" s="74">
        <v>39034</v>
      </c>
      <c r="C2247" s="71">
        <v>560</v>
      </c>
      <c r="D2247" s="64" t="s">
        <v>980</v>
      </c>
      <c r="E2247" s="72">
        <v>227.57</v>
      </c>
      <c r="F2247" s="62" t="s">
        <v>1963</v>
      </c>
      <c r="G2247" s="62" t="s">
        <v>1587</v>
      </c>
      <c r="H2247" s="62" t="s">
        <v>1528</v>
      </c>
    </row>
    <row r="2248" spans="1:8" x14ac:dyDescent="0.2">
      <c r="A2248" s="72" t="s">
        <v>2623</v>
      </c>
      <c r="B2248" s="74">
        <v>39034</v>
      </c>
      <c r="C2248" s="71">
        <v>977</v>
      </c>
      <c r="D2248" s="64" t="s">
        <v>980</v>
      </c>
      <c r="E2248" s="72">
        <v>3000</v>
      </c>
      <c r="F2248" s="62" t="s">
        <v>1599</v>
      </c>
      <c r="G2248" s="62" t="s">
        <v>1587</v>
      </c>
      <c r="H2248" s="62" t="s">
        <v>1535</v>
      </c>
    </row>
    <row r="2249" spans="1:8" x14ac:dyDescent="0.2">
      <c r="A2249" s="72" t="s">
        <v>2624</v>
      </c>
      <c r="B2249" s="74">
        <v>39034</v>
      </c>
      <c r="C2249" s="71">
        <v>560</v>
      </c>
      <c r="D2249" s="64" t="s">
        <v>980</v>
      </c>
      <c r="E2249" s="72">
        <v>1500</v>
      </c>
      <c r="F2249" s="62" t="s">
        <v>1594</v>
      </c>
      <c r="G2249" s="62" t="s">
        <v>1587</v>
      </c>
      <c r="H2249" s="62" t="s">
        <v>1528</v>
      </c>
    </row>
    <row r="2250" spans="1:8" x14ac:dyDescent="0.2">
      <c r="A2250" s="72" t="s">
        <v>2625</v>
      </c>
      <c r="B2250" s="74">
        <v>39034</v>
      </c>
      <c r="C2250" s="71">
        <v>402</v>
      </c>
      <c r="D2250" s="64" t="s">
        <v>980</v>
      </c>
      <c r="E2250" s="72">
        <v>1500</v>
      </c>
      <c r="F2250" s="62" t="s">
        <v>1591</v>
      </c>
      <c r="G2250" s="62" t="s">
        <v>1588</v>
      </c>
      <c r="H2250" s="62" t="s">
        <v>1753</v>
      </c>
    </row>
    <row r="2251" spans="1:8" x14ac:dyDescent="0.2">
      <c r="A2251" s="72" t="s">
        <v>2626</v>
      </c>
      <c r="B2251" s="74">
        <v>39034</v>
      </c>
      <c r="C2251" s="71">
        <v>627</v>
      </c>
      <c r="D2251" s="64" t="s">
        <v>980</v>
      </c>
      <c r="E2251" s="72">
        <v>1500</v>
      </c>
      <c r="F2251" s="62" t="s">
        <v>1594</v>
      </c>
      <c r="G2251" s="62" t="s">
        <v>1587</v>
      </c>
      <c r="H2251" s="62" t="s">
        <v>1544</v>
      </c>
    </row>
    <row r="2252" spans="1:8" x14ac:dyDescent="0.2">
      <c r="A2252" s="72" t="s">
        <v>2627</v>
      </c>
      <c r="B2252" s="74">
        <v>39038</v>
      </c>
      <c r="C2252" s="71">
        <v>176</v>
      </c>
      <c r="D2252" s="64" t="s">
        <v>980</v>
      </c>
      <c r="E2252" s="72">
        <v>875</v>
      </c>
      <c r="F2252" s="62" t="s">
        <v>1599</v>
      </c>
      <c r="G2252" s="62" t="s">
        <v>1587</v>
      </c>
      <c r="H2252" s="62" t="s">
        <v>1528</v>
      </c>
    </row>
    <row r="2253" spans="1:8" x14ac:dyDescent="0.2">
      <c r="A2253" s="72" t="s">
        <v>2628</v>
      </c>
      <c r="B2253" s="74">
        <v>39038</v>
      </c>
      <c r="C2253" s="71">
        <v>156</v>
      </c>
      <c r="D2253" s="64" t="s">
        <v>980</v>
      </c>
      <c r="E2253" s="72">
        <v>13475</v>
      </c>
      <c r="F2253" s="62" t="s">
        <v>1594</v>
      </c>
      <c r="G2253" s="62" t="s">
        <v>1587</v>
      </c>
      <c r="H2253" s="62" t="s">
        <v>1528</v>
      </c>
    </row>
    <row r="2254" spans="1:8" x14ac:dyDescent="0.2">
      <c r="A2254" s="72" t="s">
        <v>2629</v>
      </c>
      <c r="B2254" s="74">
        <v>39042</v>
      </c>
      <c r="C2254" s="71">
        <v>43</v>
      </c>
      <c r="D2254" s="64" t="s">
        <v>980</v>
      </c>
      <c r="E2254" s="72">
        <v>-13475</v>
      </c>
      <c r="F2254" s="62" t="s">
        <v>1591</v>
      </c>
      <c r="G2254" s="62" t="s">
        <v>1587</v>
      </c>
      <c r="H2254" s="62" t="s">
        <v>1597</v>
      </c>
    </row>
    <row r="2255" spans="1:8" x14ac:dyDescent="0.2">
      <c r="A2255" s="72" t="s">
        <v>2630</v>
      </c>
      <c r="B2255" s="74">
        <v>39042</v>
      </c>
      <c r="C2255" s="71">
        <v>822</v>
      </c>
      <c r="D2255" s="64" t="s">
        <v>980</v>
      </c>
      <c r="E2255" s="72">
        <v>-1500</v>
      </c>
      <c r="F2255" s="62" t="s">
        <v>1594</v>
      </c>
      <c r="G2255" s="62" t="s">
        <v>1587</v>
      </c>
      <c r="H2255" s="62" t="s">
        <v>1597</v>
      </c>
    </row>
    <row r="2256" spans="1:8" x14ac:dyDescent="0.2">
      <c r="A2256" s="72" t="s">
        <v>2631</v>
      </c>
      <c r="B2256" s="74">
        <v>39042</v>
      </c>
      <c r="C2256" s="71">
        <v>261</v>
      </c>
      <c r="D2256" s="64" t="s">
        <v>980</v>
      </c>
      <c r="E2256" s="72">
        <v>2593.7399999999998</v>
      </c>
      <c r="F2256" s="62" t="s">
        <v>1594</v>
      </c>
      <c r="G2256" s="62" t="s">
        <v>1587</v>
      </c>
      <c r="H2256" s="62" t="s">
        <v>1528</v>
      </c>
    </row>
    <row r="2257" spans="1:8" x14ac:dyDescent="0.2">
      <c r="A2257" s="72" t="s">
        <v>2632</v>
      </c>
      <c r="B2257" s="74">
        <v>39042</v>
      </c>
      <c r="C2257" s="71">
        <v>289</v>
      </c>
      <c r="D2257" s="64" t="s">
        <v>980</v>
      </c>
      <c r="E2257" s="72">
        <v>616</v>
      </c>
      <c r="F2257" s="62" t="s">
        <v>1599</v>
      </c>
      <c r="G2257" s="62" t="s">
        <v>1587</v>
      </c>
      <c r="H2257" s="62" t="s">
        <v>1528</v>
      </c>
    </row>
    <row r="2258" spans="1:8" x14ac:dyDescent="0.2">
      <c r="A2258" s="72" t="s">
        <v>2633</v>
      </c>
      <c r="B2258" s="74">
        <v>39042</v>
      </c>
      <c r="C2258" s="71">
        <v>759</v>
      </c>
      <c r="D2258" s="64" t="s">
        <v>980</v>
      </c>
      <c r="E2258" s="72">
        <v>228.92</v>
      </c>
      <c r="F2258" s="62" t="s">
        <v>1594</v>
      </c>
      <c r="G2258" s="62" t="s">
        <v>1588</v>
      </c>
      <c r="H2258" s="62" t="s">
        <v>1607</v>
      </c>
    </row>
    <row r="2259" spans="1:8" x14ac:dyDescent="0.2">
      <c r="A2259" s="72" t="s">
        <v>2634</v>
      </c>
      <c r="B2259" s="74">
        <v>39042</v>
      </c>
      <c r="C2259" s="71">
        <v>979</v>
      </c>
      <c r="D2259" s="64" t="s">
        <v>980</v>
      </c>
      <c r="E2259" s="72">
        <v>2512.6</v>
      </c>
      <c r="F2259" s="62" t="s">
        <v>1594</v>
      </c>
      <c r="G2259" s="62" t="s">
        <v>1587</v>
      </c>
      <c r="H2259" s="62" t="s">
        <v>1532</v>
      </c>
    </row>
    <row r="2260" spans="1:8" x14ac:dyDescent="0.2">
      <c r="A2260" s="72" t="s">
        <v>2635</v>
      </c>
      <c r="B2260" s="74">
        <v>39042</v>
      </c>
      <c r="C2260" s="71">
        <v>978</v>
      </c>
      <c r="D2260" s="64" t="s">
        <v>980</v>
      </c>
      <c r="E2260" s="72">
        <v>291.92</v>
      </c>
      <c r="F2260" s="62" t="s">
        <v>1963</v>
      </c>
      <c r="G2260" s="62" t="s">
        <v>1587</v>
      </c>
      <c r="H2260" s="62" t="s">
        <v>1528</v>
      </c>
    </row>
    <row r="2261" spans="1:8" x14ac:dyDescent="0.2">
      <c r="A2261" s="72" t="s">
        <v>2636</v>
      </c>
      <c r="B2261" s="74">
        <v>39042</v>
      </c>
      <c r="C2261" s="71">
        <v>591</v>
      </c>
      <c r="D2261" s="64" t="s">
        <v>980</v>
      </c>
      <c r="E2261" s="72">
        <v>274.17</v>
      </c>
      <c r="F2261" s="62" t="s">
        <v>1963</v>
      </c>
      <c r="G2261" s="62" t="s">
        <v>1587</v>
      </c>
      <c r="H2261" s="62" t="s">
        <v>1528</v>
      </c>
    </row>
    <row r="2262" spans="1:8" x14ac:dyDescent="0.2">
      <c r="A2262" s="72" t="s">
        <v>2637</v>
      </c>
      <c r="B2262" s="74">
        <v>39042</v>
      </c>
      <c r="C2262" s="71">
        <v>234</v>
      </c>
      <c r="D2262" s="64" t="s">
        <v>980</v>
      </c>
      <c r="E2262" s="72">
        <v>437.77</v>
      </c>
      <c r="F2262" s="62" t="s">
        <v>1591</v>
      </c>
      <c r="G2262" s="62" t="s">
        <v>1587</v>
      </c>
      <c r="H2262" s="62" t="s">
        <v>1597</v>
      </c>
    </row>
    <row r="2263" spans="1:8" x14ac:dyDescent="0.2">
      <c r="A2263" s="72" t="s">
        <v>2638</v>
      </c>
      <c r="B2263" s="74">
        <v>39044</v>
      </c>
      <c r="C2263" s="71">
        <v>980</v>
      </c>
      <c r="D2263" s="64" t="s">
        <v>980</v>
      </c>
      <c r="E2263" s="72">
        <v>1399.55</v>
      </c>
      <c r="F2263" s="62" t="s">
        <v>1591</v>
      </c>
      <c r="G2263" s="62" t="s">
        <v>1587</v>
      </c>
      <c r="H2263" s="62" t="s">
        <v>1541</v>
      </c>
    </row>
    <row r="2264" spans="1:8" x14ac:dyDescent="0.2">
      <c r="A2264" s="72" t="s">
        <v>2639</v>
      </c>
      <c r="B2264" s="74">
        <v>39044</v>
      </c>
      <c r="C2264" s="71">
        <v>355</v>
      </c>
      <c r="D2264" s="64" t="s">
        <v>980</v>
      </c>
      <c r="E2264" s="72">
        <v>219.64</v>
      </c>
      <c r="F2264" s="62" t="s">
        <v>1599</v>
      </c>
      <c r="G2264" s="62" t="s">
        <v>1587</v>
      </c>
      <c r="H2264" s="62" t="s">
        <v>1541</v>
      </c>
    </row>
    <row r="2265" spans="1:8" x14ac:dyDescent="0.2">
      <c r="A2265" s="72" t="s">
        <v>2640</v>
      </c>
      <c r="B2265" s="74">
        <v>39044</v>
      </c>
      <c r="C2265" s="71">
        <v>523</v>
      </c>
      <c r="D2265" s="64" t="s">
        <v>980</v>
      </c>
      <c r="E2265" s="72">
        <v>362.89</v>
      </c>
      <c r="F2265" s="62" t="s">
        <v>1610</v>
      </c>
      <c r="G2265" s="62" t="s">
        <v>1587</v>
      </c>
      <c r="H2265" s="62" t="s">
        <v>1557</v>
      </c>
    </row>
    <row r="2266" spans="1:8" x14ac:dyDescent="0.2">
      <c r="A2266" s="72" t="s">
        <v>2641</v>
      </c>
      <c r="B2266" s="74">
        <v>39044</v>
      </c>
      <c r="C2266" s="71">
        <v>384</v>
      </c>
      <c r="D2266" s="64" t="s">
        <v>980</v>
      </c>
      <c r="E2266" s="72">
        <v>321.14</v>
      </c>
      <c r="F2266" s="62" t="s">
        <v>1594</v>
      </c>
      <c r="G2266" s="62" t="s">
        <v>1587</v>
      </c>
      <c r="H2266" s="62" t="s">
        <v>1597</v>
      </c>
    </row>
    <row r="2267" spans="1:8" x14ac:dyDescent="0.2">
      <c r="A2267" s="72" t="s">
        <v>2642</v>
      </c>
      <c r="B2267" s="74">
        <v>39048</v>
      </c>
      <c r="C2267" s="71">
        <v>720</v>
      </c>
      <c r="D2267" s="64" t="s">
        <v>980</v>
      </c>
      <c r="E2267" s="72">
        <v>592.49</v>
      </c>
      <c r="F2267" s="62" t="s">
        <v>1610</v>
      </c>
      <c r="G2267" s="62" t="s">
        <v>1587</v>
      </c>
      <c r="H2267" s="62" t="s">
        <v>1597</v>
      </c>
    </row>
    <row r="2268" spans="1:8" x14ac:dyDescent="0.2">
      <c r="A2268" s="72" t="s">
        <v>2643</v>
      </c>
      <c r="B2268" s="74">
        <v>39049</v>
      </c>
      <c r="C2268" s="71">
        <v>936</v>
      </c>
      <c r="D2268" s="64" t="s">
        <v>980</v>
      </c>
      <c r="E2268" s="72">
        <v>281.14</v>
      </c>
      <c r="F2268" s="62" t="s">
        <v>1594</v>
      </c>
      <c r="G2268" s="62" t="s">
        <v>1587</v>
      </c>
      <c r="H2268" s="62" t="s">
        <v>1528</v>
      </c>
    </row>
    <row r="2269" spans="1:8" x14ac:dyDescent="0.2">
      <c r="A2269" s="72" t="s">
        <v>2644</v>
      </c>
      <c r="B2269" s="74">
        <v>39049</v>
      </c>
      <c r="C2269" s="71">
        <v>730</v>
      </c>
      <c r="D2269" s="64" t="s">
        <v>980</v>
      </c>
      <c r="E2269" s="72">
        <v>420.79</v>
      </c>
      <c r="F2269" s="62" t="s">
        <v>1594</v>
      </c>
      <c r="G2269" s="62" t="s">
        <v>1587</v>
      </c>
      <c r="H2269" s="62" t="s">
        <v>1597</v>
      </c>
    </row>
    <row r="2270" spans="1:8" x14ac:dyDescent="0.2">
      <c r="A2270" s="72" t="s">
        <v>2645</v>
      </c>
      <c r="B2270" s="74">
        <v>39049</v>
      </c>
      <c r="C2270" s="71">
        <v>176</v>
      </c>
      <c r="D2270" s="64" t="s">
        <v>980</v>
      </c>
      <c r="E2270" s="72">
        <v>7021.33</v>
      </c>
      <c r="F2270" s="62" t="s">
        <v>1594</v>
      </c>
      <c r="G2270" s="62" t="s">
        <v>1587</v>
      </c>
      <c r="H2270" s="62" t="s">
        <v>1528</v>
      </c>
    </row>
    <row r="2271" spans="1:8" x14ac:dyDescent="0.2">
      <c r="A2271" s="72" t="s">
        <v>2646</v>
      </c>
      <c r="B2271" s="74">
        <v>39049</v>
      </c>
      <c r="C2271" s="71">
        <v>868</v>
      </c>
      <c r="D2271" s="64" t="s">
        <v>980</v>
      </c>
      <c r="E2271" s="72">
        <v>271.02</v>
      </c>
      <c r="F2271" s="62" t="s">
        <v>1594</v>
      </c>
      <c r="G2271" s="62" t="s">
        <v>1587</v>
      </c>
      <c r="H2271" s="62" t="s">
        <v>1528</v>
      </c>
    </row>
    <row r="2272" spans="1:8" x14ac:dyDescent="0.2">
      <c r="A2272" s="72" t="s">
        <v>2647</v>
      </c>
      <c r="B2272" s="74">
        <v>39049</v>
      </c>
      <c r="C2272" s="71">
        <v>174</v>
      </c>
      <c r="D2272" s="64" t="s">
        <v>980</v>
      </c>
      <c r="E2272" s="72">
        <v>439.5</v>
      </c>
      <c r="F2272" s="62" t="s">
        <v>1594</v>
      </c>
      <c r="G2272" s="62" t="s">
        <v>1587</v>
      </c>
      <c r="H2272" s="62" t="s">
        <v>1573</v>
      </c>
    </row>
    <row r="2273" spans="1:8" x14ac:dyDescent="0.2">
      <c r="A2273" s="72" t="s">
        <v>2648</v>
      </c>
      <c r="B2273" s="74">
        <v>39049</v>
      </c>
      <c r="C2273" s="71">
        <v>337</v>
      </c>
      <c r="D2273" s="64" t="s">
        <v>980</v>
      </c>
      <c r="E2273" s="72">
        <v>403.52</v>
      </c>
      <c r="F2273" s="62" t="s">
        <v>1610</v>
      </c>
      <c r="G2273" s="62" t="s">
        <v>1587</v>
      </c>
      <c r="H2273" s="62" t="s">
        <v>1538</v>
      </c>
    </row>
    <row r="2274" spans="1:8" x14ac:dyDescent="0.2">
      <c r="A2274" s="72" t="s">
        <v>2649</v>
      </c>
      <c r="B2274" s="74">
        <v>39050</v>
      </c>
      <c r="C2274" s="71">
        <v>157</v>
      </c>
      <c r="D2274" s="64" t="s">
        <v>980</v>
      </c>
      <c r="E2274" s="72">
        <v>365.67</v>
      </c>
      <c r="F2274" s="62" t="s">
        <v>1594</v>
      </c>
      <c r="G2274" s="62" t="s">
        <v>1587</v>
      </c>
      <c r="H2274" s="62" t="s">
        <v>1597</v>
      </c>
    </row>
    <row r="2275" spans="1:8" x14ac:dyDescent="0.2">
      <c r="A2275" s="72" t="s">
        <v>2650</v>
      </c>
      <c r="B2275" s="74">
        <v>39050</v>
      </c>
      <c r="C2275" s="71">
        <v>346</v>
      </c>
      <c r="D2275" s="64" t="s">
        <v>980</v>
      </c>
      <c r="E2275" s="72">
        <v>236.32</v>
      </c>
      <c r="F2275" s="62" t="s">
        <v>1594</v>
      </c>
      <c r="G2275" s="62" t="s">
        <v>1587</v>
      </c>
      <c r="H2275" s="62" t="s">
        <v>1597</v>
      </c>
    </row>
    <row r="2276" spans="1:8" x14ac:dyDescent="0.2">
      <c r="A2276" s="72" t="s">
        <v>2651</v>
      </c>
      <c r="B2276" s="74">
        <v>39050</v>
      </c>
      <c r="C2276" s="71">
        <v>709</v>
      </c>
      <c r="D2276" s="64" t="s">
        <v>980</v>
      </c>
      <c r="E2276" s="72">
        <v>191.55</v>
      </c>
      <c r="F2276" s="62" t="s">
        <v>1594</v>
      </c>
      <c r="G2276" s="62" t="s">
        <v>1587</v>
      </c>
      <c r="H2276" s="62" t="s">
        <v>1597</v>
      </c>
    </row>
    <row r="2277" spans="1:8" x14ac:dyDescent="0.2">
      <c r="A2277" s="72" t="s">
        <v>2652</v>
      </c>
      <c r="B2277" s="74">
        <v>39050</v>
      </c>
      <c r="C2277" s="71">
        <v>981</v>
      </c>
      <c r="D2277" s="64" t="s">
        <v>980</v>
      </c>
      <c r="E2277" s="27">
        <v>191.55</v>
      </c>
      <c r="F2277" s="62" t="s">
        <v>1594</v>
      </c>
      <c r="G2277" s="62" t="s">
        <v>1587</v>
      </c>
      <c r="H2277" s="62" t="s">
        <v>1528</v>
      </c>
    </row>
    <row r="2278" spans="1:8" x14ac:dyDescent="0.2">
      <c r="A2278" s="72" t="s">
        <v>2653</v>
      </c>
      <c r="B2278" s="74">
        <v>39050</v>
      </c>
      <c r="C2278" s="71">
        <v>561</v>
      </c>
      <c r="D2278" s="64" t="s">
        <v>980</v>
      </c>
      <c r="E2278" s="27">
        <v>366</v>
      </c>
      <c r="F2278" s="62" t="s">
        <v>1594</v>
      </c>
      <c r="G2278" s="62" t="s">
        <v>1587</v>
      </c>
      <c r="H2278" s="62" t="s">
        <v>1597</v>
      </c>
    </row>
    <row r="2279" spans="1:8" x14ac:dyDescent="0.2">
      <c r="A2279" s="72" t="s">
        <v>2654</v>
      </c>
      <c r="B2279" s="74">
        <v>39050</v>
      </c>
      <c r="C2279" s="71">
        <v>504</v>
      </c>
      <c r="D2279" s="64" t="s">
        <v>980</v>
      </c>
      <c r="E2279" s="27">
        <v>533</v>
      </c>
      <c r="F2279" s="62" t="s">
        <v>1594</v>
      </c>
      <c r="G2279" s="62" t="s">
        <v>1587</v>
      </c>
      <c r="H2279" s="62" t="s">
        <v>1528</v>
      </c>
    </row>
    <row r="2280" spans="1:8" x14ac:dyDescent="0.2">
      <c r="A2280" s="72" t="s">
        <v>2655</v>
      </c>
      <c r="B2280" s="74">
        <v>39050</v>
      </c>
      <c r="C2280" s="71">
        <v>43</v>
      </c>
      <c r="D2280" s="64" t="s">
        <v>980</v>
      </c>
      <c r="E2280" s="69">
        <v>47.1</v>
      </c>
      <c r="F2280" s="62" t="s">
        <v>1594</v>
      </c>
      <c r="G2280" s="62" t="s">
        <v>1587</v>
      </c>
      <c r="H2280" s="62" t="s">
        <v>1597</v>
      </c>
    </row>
    <row r="2281" spans="1:8" x14ac:dyDescent="0.2">
      <c r="A2281" s="72" t="s">
        <v>2656</v>
      </c>
      <c r="B2281" s="74">
        <v>39050</v>
      </c>
      <c r="C2281" s="71">
        <v>982</v>
      </c>
      <c r="D2281" s="64" t="s">
        <v>980</v>
      </c>
      <c r="E2281" s="69">
        <v>538.77</v>
      </c>
      <c r="F2281" s="62" t="s">
        <v>1594</v>
      </c>
      <c r="G2281" s="62" t="s">
        <v>1587</v>
      </c>
      <c r="H2281" s="62" t="s">
        <v>1597</v>
      </c>
    </row>
    <row r="2282" spans="1:8" x14ac:dyDescent="0.2">
      <c r="A2282" s="72" t="s">
        <v>2657</v>
      </c>
      <c r="B2282" s="74">
        <v>39051</v>
      </c>
      <c r="C2282" s="71">
        <v>837</v>
      </c>
      <c r="D2282" s="64" t="s">
        <v>980</v>
      </c>
      <c r="E2282" s="27">
        <v>312.43</v>
      </c>
      <c r="F2282" s="62" t="s">
        <v>1591</v>
      </c>
      <c r="G2282" s="62" t="s">
        <v>1588</v>
      </c>
      <c r="H2282" s="62" t="s">
        <v>1753</v>
      </c>
    </row>
    <row r="2283" spans="1:8" x14ac:dyDescent="0.2">
      <c r="A2283" s="72" t="s">
        <v>2658</v>
      </c>
      <c r="B2283" s="74">
        <v>39051</v>
      </c>
      <c r="C2283" s="71">
        <v>827</v>
      </c>
      <c r="D2283" s="64" t="s">
        <v>980</v>
      </c>
      <c r="E2283" s="27">
        <v>396.87</v>
      </c>
      <c r="F2283" s="62" t="s">
        <v>1610</v>
      </c>
      <c r="G2283" s="62" t="s">
        <v>1588</v>
      </c>
      <c r="H2283" s="62" t="s">
        <v>2271</v>
      </c>
    </row>
    <row r="2284" spans="1:8" x14ac:dyDescent="0.2">
      <c r="A2284" s="72" t="s">
        <v>2659</v>
      </c>
      <c r="B2284" s="74">
        <v>39056</v>
      </c>
      <c r="C2284" s="71">
        <v>912</v>
      </c>
      <c r="D2284" s="64" t="s">
        <v>980</v>
      </c>
      <c r="E2284" s="27">
        <v>629.66999999999996</v>
      </c>
      <c r="F2284" s="62" t="s">
        <v>2538</v>
      </c>
      <c r="G2284" s="62" t="s">
        <v>1588</v>
      </c>
      <c r="H2284" s="62" t="s">
        <v>2271</v>
      </c>
    </row>
    <row r="2285" spans="1:8" x14ac:dyDescent="0.2">
      <c r="A2285" s="72">
        <v>11</v>
      </c>
      <c r="B2285" s="74">
        <v>39062</v>
      </c>
      <c r="C2285" s="71">
        <v>608</v>
      </c>
      <c r="D2285" s="64" t="s">
        <v>980</v>
      </c>
      <c r="E2285" s="27">
        <v>441.71</v>
      </c>
      <c r="F2285" s="62" t="s">
        <v>1594</v>
      </c>
      <c r="G2285" s="62" t="s">
        <v>1587</v>
      </c>
      <c r="H2285" s="62" t="s">
        <v>1597</v>
      </c>
    </row>
    <row r="2286" spans="1:8" x14ac:dyDescent="0.2">
      <c r="A2286" s="72" t="s">
        <v>2660</v>
      </c>
      <c r="B2286" s="74">
        <v>39062</v>
      </c>
      <c r="C2286" s="71">
        <v>621</v>
      </c>
      <c r="D2286" s="64" t="s">
        <v>980</v>
      </c>
      <c r="E2286" s="27">
        <v>304.93</v>
      </c>
      <c r="F2286" s="62" t="s">
        <v>1963</v>
      </c>
      <c r="G2286" s="62" t="s">
        <v>1587</v>
      </c>
      <c r="H2286" s="62" t="s">
        <v>1528</v>
      </c>
    </row>
    <row r="2287" spans="1:8" x14ac:dyDescent="0.2">
      <c r="A2287" s="72" t="s">
        <v>2661</v>
      </c>
      <c r="B2287" s="74">
        <v>39062</v>
      </c>
      <c r="C2287" s="71">
        <v>425</v>
      </c>
      <c r="D2287" s="64" t="s">
        <v>2662</v>
      </c>
      <c r="E2287" s="72">
        <v>371.37</v>
      </c>
      <c r="F2287" s="62" t="s">
        <v>1594</v>
      </c>
      <c r="G2287" s="62" t="s">
        <v>1587</v>
      </c>
      <c r="H2287" s="62" t="s">
        <v>1536</v>
      </c>
    </row>
    <row r="2288" spans="1:8" x14ac:dyDescent="0.2">
      <c r="A2288" s="72" t="s">
        <v>2663</v>
      </c>
      <c r="B2288" s="74">
        <v>39062</v>
      </c>
      <c r="C2288" s="71">
        <v>735</v>
      </c>
      <c r="D2288" s="64" t="s">
        <v>2662</v>
      </c>
      <c r="E2288" s="72">
        <v>502.15</v>
      </c>
      <c r="F2288" s="62" t="s">
        <v>1599</v>
      </c>
      <c r="G2288" s="62" t="s">
        <v>1587</v>
      </c>
      <c r="H2288" s="62" t="s">
        <v>1570</v>
      </c>
    </row>
    <row r="2289" spans="1:8" x14ac:dyDescent="0.2">
      <c r="A2289" s="72" t="s">
        <v>2664</v>
      </c>
      <c r="B2289" s="74">
        <v>39062</v>
      </c>
      <c r="C2289" s="71">
        <v>47</v>
      </c>
      <c r="D2289" s="64" t="s">
        <v>2662</v>
      </c>
      <c r="E2289" s="72">
        <v>378</v>
      </c>
      <c r="F2289" s="62" t="s">
        <v>1599</v>
      </c>
      <c r="G2289" s="62" t="s">
        <v>1587</v>
      </c>
      <c r="H2289" s="62" t="s">
        <v>1528</v>
      </c>
    </row>
    <row r="2290" spans="1:8" x14ac:dyDescent="0.2">
      <c r="A2290" s="72" t="s">
        <v>2665</v>
      </c>
      <c r="B2290" s="74">
        <v>39062</v>
      </c>
      <c r="C2290" s="71">
        <v>80</v>
      </c>
      <c r="D2290" s="64" t="s">
        <v>883</v>
      </c>
      <c r="E2290" s="72">
        <v>6958</v>
      </c>
      <c r="F2290" s="62" t="s">
        <v>1601</v>
      </c>
      <c r="G2290" s="62" t="s">
        <v>1587</v>
      </c>
      <c r="H2290" s="62" t="s">
        <v>1548</v>
      </c>
    </row>
    <row r="2291" spans="1:8" x14ac:dyDescent="0.2">
      <c r="A2291" s="72" t="s">
        <v>2666</v>
      </c>
      <c r="B2291" s="74">
        <v>39062</v>
      </c>
      <c r="C2291" s="71">
        <v>80</v>
      </c>
      <c r="D2291" s="64" t="s">
        <v>883</v>
      </c>
      <c r="E2291" s="27">
        <v>6900</v>
      </c>
      <c r="F2291" s="62" t="s">
        <v>1601</v>
      </c>
      <c r="G2291" s="62" t="s">
        <v>1587</v>
      </c>
      <c r="H2291" s="62" t="s">
        <v>1548</v>
      </c>
    </row>
    <row r="2292" spans="1:8" x14ac:dyDescent="0.2">
      <c r="A2292" s="72">
        <v>12</v>
      </c>
      <c r="B2292" s="74">
        <v>39063</v>
      </c>
      <c r="C2292" s="71">
        <v>80</v>
      </c>
      <c r="D2292" s="64" t="s">
        <v>2667</v>
      </c>
      <c r="E2292" s="72">
        <v>2909.4</v>
      </c>
      <c r="F2292" s="62" t="s">
        <v>1601</v>
      </c>
      <c r="G2292" s="62" t="s">
        <v>1587</v>
      </c>
      <c r="H2292" s="62" t="s">
        <v>1548</v>
      </c>
    </row>
    <row r="2293" spans="1:8" x14ac:dyDescent="0.2">
      <c r="A2293" s="72">
        <v>13</v>
      </c>
      <c r="B2293" s="74">
        <v>39063</v>
      </c>
      <c r="C2293" s="71">
        <v>80</v>
      </c>
      <c r="D2293" s="64" t="s">
        <v>2667</v>
      </c>
      <c r="E2293" s="72">
        <v>4118.18</v>
      </c>
      <c r="F2293" s="62" t="s">
        <v>1601</v>
      </c>
      <c r="G2293" s="62" t="s">
        <v>1587</v>
      </c>
      <c r="H2293" s="62" t="s">
        <v>1548</v>
      </c>
    </row>
    <row r="2294" spans="1:8" x14ac:dyDescent="0.2">
      <c r="A2294" s="72" t="s">
        <v>2668</v>
      </c>
      <c r="B2294" s="74">
        <v>39063</v>
      </c>
      <c r="C2294" s="71">
        <v>608</v>
      </c>
      <c r="D2294" s="64" t="s">
        <v>2667</v>
      </c>
      <c r="E2294" s="72">
        <v>111</v>
      </c>
      <c r="F2294" s="62" t="s">
        <v>1594</v>
      </c>
      <c r="G2294" s="62" t="s">
        <v>1587</v>
      </c>
      <c r="H2294" s="62" t="s">
        <v>1597</v>
      </c>
    </row>
    <row r="2295" spans="1:8" x14ac:dyDescent="0.2">
      <c r="A2295" s="72" t="s">
        <v>2669</v>
      </c>
      <c r="B2295" s="74">
        <v>39063</v>
      </c>
      <c r="C2295" s="71">
        <v>608</v>
      </c>
      <c r="D2295" s="64" t="s">
        <v>2667</v>
      </c>
      <c r="E2295" s="72">
        <v>417.28</v>
      </c>
      <c r="F2295" s="62" t="s">
        <v>1594</v>
      </c>
      <c r="G2295" s="62" t="s">
        <v>1587</v>
      </c>
      <c r="H2295" s="62" t="s">
        <v>1597</v>
      </c>
    </row>
    <row r="2296" spans="1:8" x14ac:dyDescent="0.2">
      <c r="A2296" s="72" t="s">
        <v>2670</v>
      </c>
      <c r="B2296" s="74">
        <v>39063</v>
      </c>
      <c r="C2296" s="71">
        <v>680</v>
      </c>
      <c r="D2296" s="64" t="s">
        <v>2667</v>
      </c>
      <c r="E2296" s="72">
        <v>1676.73</v>
      </c>
      <c r="F2296" s="62" t="s">
        <v>1610</v>
      </c>
      <c r="G2296" s="62" t="s">
        <v>1587</v>
      </c>
      <c r="H2296" s="62" t="s">
        <v>1557</v>
      </c>
    </row>
    <row r="2297" spans="1:8" x14ac:dyDescent="0.2">
      <c r="A2297" s="72" t="s">
        <v>2671</v>
      </c>
      <c r="B2297" s="74">
        <v>39063</v>
      </c>
      <c r="C2297" s="71">
        <v>19</v>
      </c>
      <c r="D2297" s="64" t="s">
        <v>2667</v>
      </c>
      <c r="E2297" s="72">
        <v>60</v>
      </c>
      <c r="F2297" s="62" t="s">
        <v>1610</v>
      </c>
      <c r="G2297" s="62" t="s">
        <v>1587</v>
      </c>
      <c r="H2297" s="62" t="s">
        <v>1528</v>
      </c>
    </row>
    <row r="2298" spans="1:8" x14ac:dyDescent="0.2">
      <c r="A2298" s="72" t="s">
        <v>2672</v>
      </c>
      <c r="B2298" s="74">
        <v>39063</v>
      </c>
      <c r="C2298" s="71">
        <v>19</v>
      </c>
      <c r="D2298" s="64" t="s">
        <v>2667</v>
      </c>
      <c r="E2298" s="72">
        <v>509.28</v>
      </c>
      <c r="F2298" s="62" t="s">
        <v>1610</v>
      </c>
      <c r="G2298" s="62" t="s">
        <v>1587</v>
      </c>
      <c r="H2298" s="62" t="s">
        <v>1528</v>
      </c>
    </row>
    <row r="2299" spans="1:8" x14ac:dyDescent="0.2">
      <c r="A2299" s="72" t="s">
        <v>2673</v>
      </c>
      <c r="B2299" s="74">
        <v>39063</v>
      </c>
      <c r="C2299" s="71">
        <v>983</v>
      </c>
      <c r="D2299" s="64" t="s">
        <v>2674</v>
      </c>
      <c r="E2299" s="72">
        <v>20395</v>
      </c>
      <c r="F2299" s="62" t="s">
        <v>1594</v>
      </c>
      <c r="G2299" s="62" t="s">
        <v>1587</v>
      </c>
      <c r="H2299" s="62" t="s">
        <v>1597</v>
      </c>
    </row>
    <row r="2300" spans="1:8" x14ac:dyDescent="0.2">
      <c r="A2300" s="72" t="s">
        <v>2675</v>
      </c>
      <c r="B2300" s="74">
        <v>39065</v>
      </c>
      <c r="C2300" s="71">
        <v>173</v>
      </c>
      <c r="D2300" s="64" t="s">
        <v>2674</v>
      </c>
      <c r="E2300" s="72">
        <v>23000</v>
      </c>
      <c r="F2300" s="62" t="s">
        <v>1594</v>
      </c>
      <c r="G2300" s="62" t="s">
        <v>1587</v>
      </c>
      <c r="H2300" s="62" t="s">
        <v>1548</v>
      </c>
    </row>
    <row r="2301" spans="1:8" x14ac:dyDescent="0.2">
      <c r="A2301" s="72" t="s">
        <v>2676</v>
      </c>
      <c r="B2301" s="74">
        <v>39065</v>
      </c>
      <c r="C2301" s="71">
        <v>330</v>
      </c>
      <c r="D2301" s="64" t="s">
        <v>2674</v>
      </c>
      <c r="E2301" s="72">
        <v>7980</v>
      </c>
      <c r="F2301" s="62" t="s">
        <v>1591</v>
      </c>
      <c r="G2301" s="62" t="s">
        <v>1587</v>
      </c>
      <c r="H2301" s="62" t="s">
        <v>1597</v>
      </c>
    </row>
    <row r="2302" spans="1:8" x14ac:dyDescent="0.2">
      <c r="A2302" s="72" t="s">
        <v>2677</v>
      </c>
      <c r="B2302" s="74">
        <v>39065</v>
      </c>
      <c r="C2302" s="71">
        <v>176</v>
      </c>
      <c r="D2302" s="64" t="s">
        <v>2678</v>
      </c>
      <c r="E2302" s="72">
        <v>34783</v>
      </c>
      <c r="F2302" s="62" t="s">
        <v>1594</v>
      </c>
      <c r="G2302" s="62" t="s">
        <v>1587</v>
      </c>
      <c r="H2302" s="62" t="s">
        <v>1528</v>
      </c>
    </row>
    <row r="2303" spans="1:8" x14ac:dyDescent="0.2">
      <c r="A2303" s="72" t="s">
        <v>2679</v>
      </c>
      <c r="B2303" s="74">
        <v>39065</v>
      </c>
      <c r="C2303" s="71">
        <v>721</v>
      </c>
      <c r="D2303" s="64" t="s">
        <v>2678</v>
      </c>
      <c r="E2303" s="72">
        <v>-34783</v>
      </c>
      <c r="F2303" s="62" t="s">
        <v>1591</v>
      </c>
      <c r="G2303" s="62" t="s">
        <v>1587</v>
      </c>
      <c r="H2303" s="62" t="s">
        <v>1529</v>
      </c>
    </row>
    <row r="2304" spans="1:8" x14ac:dyDescent="0.2">
      <c r="A2304" s="72" t="s">
        <v>2680</v>
      </c>
      <c r="B2304" s="74">
        <v>39065</v>
      </c>
      <c r="C2304" s="71">
        <v>308</v>
      </c>
      <c r="D2304" s="64" t="s">
        <v>1267</v>
      </c>
      <c r="E2304" s="72">
        <v>450</v>
      </c>
      <c r="F2304" s="62" t="s">
        <v>1591</v>
      </c>
      <c r="G2304" s="62" t="s">
        <v>1587</v>
      </c>
      <c r="H2304" s="62" t="s">
        <v>1597</v>
      </c>
    </row>
    <row r="2305" spans="1:8" x14ac:dyDescent="0.2">
      <c r="A2305" s="72" t="s">
        <v>2681</v>
      </c>
      <c r="B2305" s="74">
        <v>39065</v>
      </c>
      <c r="C2305" s="71">
        <v>661</v>
      </c>
      <c r="D2305" s="64" t="s">
        <v>1267</v>
      </c>
      <c r="E2305" s="72">
        <v>480</v>
      </c>
      <c r="F2305" s="62" t="s">
        <v>1610</v>
      </c>
      <c r="G2305" s="62" t="s">
        <v>1587</v>
      </c>
      <c r="H2305" s="62" t="s">
        <v>1538</v>
      </c>
    </row>
    <row r="2306" spans="1:8" x14ac:dyDescent="0.2">
      <c r="A2306" s="72" t="s">
        <v>2682</v>
      </c>
      <c r="B2306" s="74">
        <v>39065</v>
      </c>
      <c r="C2306" s="71">
        <v>322</v>
      </c>
      <c r="D2306" s="64" t="s">
        <v>1267</v>
      </c>
      <c r="E2306" s="72">
        <v>450</v>
      </c>
      <c r="F2306" s="62" t="s">
        <v>1594</v>
      </c>
      <c r="G2306" s="62" t="s">
        <v>1587</v>
      </c>
      <c r="H2306" s="62" t="s">
        <v>1528</v>
      </c>
    </row>
    <row r="2307" spans="1:8" x14ac:dyDescent="0.2">
      <c r="A2307" s="72" t="s">
        <v>2683</v>
      </c>
      <c r="B2307" s="74">
        <v>39065</v>
      </c>
      <c r="C2307" s="71">
        <v>204</v>
      </c>
      <c r="D2307" s="64" t="s">
        <v>1267</v>
      </c>
      <c r="E2307" s="72">
        <v>420</v>
      </c>
      <c r="F2307" s="62" t="s">
        <v>1594</v>
      </c>
      <c r="G2307" s="62" t="s">
        <v>1587</v>
      </c>
      <c r="H2307" s="62" t="s">
        <v>1538</v>
      </c>
    </row>
    <row r="2308" spans="1:8" x14ac:dyDescent="0.2">
      <c r="A2308" s="72" t="s">
        <v>2684</v>
      </c>
      <c r="B2308" s="74">
        <v>39065</v>
      </c>
      <c r="C2308" s="71">
        <v>984</v>
      </c>
      <c r="D2308" s="64" t="s">
        <v>1267</v>
      </c>
      <c r="E2308" s="72">
        <v>211</v>
      </c>
      <c r="F2308" s="62" t="s">
        <v>1610</v>
      </c>
      <c r="G2308" s="62" t="s">
        <v>1587</v>
      </c>
      <c r="H2308" s="62" t="s">
        <v>1597</v>
      </c>
    </row>
    <row r="2309" spans="1:8" x14ac:dyDescent="0.2">
      <c r="A2309" s="72" t="s">
        <v>2685</v>
      </c>
      <c r="B2309" s="74">
        <v>39065</v>
      </c>
      <c r="C2309" s="71">
        <v>56</v>
      </c>
      <c r="D2309" s="64" t="s">
        <v>1267</v>
      </c>
      <c r="E2309" s="27">
        <v>218.4</v>
      </c>
      <c r="F2309" s="62" t="s">
        <v>1594</v>
      </c>
      <c r="G2309" s="62" t="s">
        <v>1587</v>
      </c>
      <c r="H2309" s="62" t="s">
        <v>1541</v>
      </c>
    </row>
    <row r="2310" spans="1:8" x14ac:dyDescent="0.2">
      <c r="A2310" s="72" t="s">
        <v>2686</v>
      </c>
      <c r="B2310" s="74">
        <v>39066</v>
      </c>
      <c r="C2310" s="71">
        <v>969</v>
      </c>
      <c r="D2310" s="64" t="s">
        <v>1267</v>
      </c>
      <c r="E2310" s="27">
        <v>234</v>
      </c>
      <c r="F2310" s="62" t="s">
        <v>1594</v>
      </c>
      <c r="G2310" s="62" t="s">
        <v>1587</v>
      </c>
      <c r="H2310" s="62" t="s">
        <v>1528</v>
      </c>
    </row>
    <row r="2311" spans="1:8" x14ac:dyDescent="0.2">
      <c r="A2311" s="72" t="s">
        <v>2687</v>
      </c>
      <c r="B2311" s="74">
        <v>39071</v>
      </c>
      <c r="C2311" s="71">
        <v>365</v>
      </c>
      <c r="D2311" s="64" t="s">
        <v>1267</v>
      </c>
      <c r="E2311" s="27">
        <v>240</v>
      </c>
      <c r="F2311" s="62" t="s">
        <v>1594</v>
      </c>
      <c r="G2311" s="62" t="s">
        <v>1587</v>
      </c>
      <c r="H2311" s="62" t="s">
        <v>1597</v>
      </c>
    </row>
    <row r="2312" spans="1:8" x14ac:dyDescent="0.2">
      <c r="A2312" s="72" t="s">
        <v>2688</v>
      </c>
      <c r="B2312" s="74">
        <v>39071</v>
      </c>
      <c r="C2312" s="71">
        <v>78</v>
      </c>
      <c r="D2312" s="64" t="s">
        <v>1267</v>
      </c>
      <c r="E2312" s="27">
        <v>764.95</v>
      </c>
      <c r="F2312" s="62" t="s">
        <v>1594</v>
      </c>
      <c r="G2312" s="62" t="s">
        <v>1587</v>
      </c>
      <c r="H2312" s="62" t="s">
        <v>1597</v>
      </c>
    </row>
    <row r="2313" spans="1:8" x14ac:dyDescent="0.2">
      <c r="A2313" s="72" t="s">
        <v>2689</v>
      </c>
      <c r="B2313" s="74">
        <v>39071</v>
      </c>
      <c r="C2313" s="71">
        <v>863</v>
      </c>
      <c r="D2313" s="64" t="s">
        <v>1267</v>
      </c>
      <c r="E2313" s="27">
        <v>302.22000000000003</v>
      </c>
      <c r="F2313" s="62" t="s">
        <v>1594</v>
      </c>
      <c r="G2313" s="62" t="s">
        <v>1587</v>
      </c>
      <c r="H2313" s="62" t="s">
        <v>1597</v>
      </c>
    </row>
    <row r="2314" spans="1:8" x14ac:dyDescent="0.2">
      <c r="A2314" s="72" t="s">
        <v>2690</v>
      </c>
      <c r="B2314" s="74">
        <v>39071</v>
      </c>
      <c r="C2314" s="71">
        <v>54</v>
      </c>
      <c r="D2314" s="64" t="s">
        <v>1267</v>
      </c>
      <c r="E2314" s="27">
        <v>504.62</v>
      </c>
      <c r="F2314" s="62" t="s">
        <v>1594</v>
      </c>
      <c r="G2314" s="62" t="s">
        <v>1587</v>
      </c>
      <c r="H2314" s="62" t="s">
        <v>1597</v>
      </c>
    </row>
    <row r="2315" spans="1:8" x14ac:dyDescent="0.2">
      <c r="A2315" s="72" t="s">
        <v>2691</v>
      </c>
      <c r="B2315" s="74">
        <v>39071</v>
      </c>
      <c r="C2315" s="71">
        <v>234</v>
      </c>
      <c r="D2315" s="64" t="s">
        <v>1267</v>
      </c>
      <c r="E2315" s="27">
        <v>234</v>
      </c>
      <c r="F2315" s="62" t="s">
        <v>1591</v>
      </c>
      <c r="G2315" s="62" t="s">
        <v>1587</v>
      </c>
      <c r="H2315" s="62" t="s">
        <v>1597</v>
      </c>
    </row>
    <row r="2316" spans="1:8" x14ac:dyDescent="0.2">
      <c r="A2316" s="72" t="s">
        <v>2692</v>
      </c>
      <c r="B2316" s="74">
        <v>39071</v>
      </c>
      <c r="C2316" s="71">
        <v>234</v>
      </c>
      <c r="D2316" s="64" t="s">
        <v>1267</v>
      </c>
      <c r="E2316" s="27">
        <v>240</v>
      </c>
      <c r="F2316" s="62" t="s">
        <v>1591</v>
      </c>
      <c r="G2316" s="62" t="s">
        <v>1587</v>
      </c>
      <c r="H2316" s="62" t="s">
        <v>1597</v>
      </c>
    </row>
    <row r="2317" spans="1:8" x14ac:dyDescent="0.2">
      <c r="A2317" s="72" t="s">
        <v>2693</v>
      </c>
      <c r="B2317" s="74">
        <v>39071</v>
      </c>
      <c r="C2317" s="71">
        <v>904</v>
      </c>
      <c r="D2317" s="64" t="s">
        <v>2694</v>
      </c>
      <c r="E2317" s="72">
        <v>255.5</v>
      </c>
      <c r="F2317" s="62" t="s">
        <v>1963</v>
      </c>
      <c r="G2317" s="62" t="s">
        <v>1587</v>
      </c>
      <c r="H2317" s="62" t="s">
        <v>1549</v>
      </c>
    </row>
    <row r="2318" spans="1:8" x14ac:dyDescent="0.2">
      <c r="A2318" s="72" t="s">
        <v>2695</v>
      </c>
      <c r="B2318" s="74">
        <v>39071</v>
      </c>
      <c r="C2318" s="71">
        <v>537</v>
      </c>
      <c r="D2318" s="64" t="s">
        <v>2696</v>
      </c>
      <c r="E2318" s="72">
        <v>620</v>
      </c>
      <c r="F2318" s="62" t="s">
        <v>1963</v>
      </c>
      <c r="G2318" s="62" t="s">
        <v>1587</v>
      </c>
      <c r="H2318" s="62" t="s">
        <v>1581</v>
      </c>
    </row>
    <row r="2319" spans="1:8" x14ac:dyDescent="0.2">
      <c r="A2319" s="72" t="s">
        <v>2697</v>
      </c>
      <c r="B2319" s="74">
        <v>39071</v>
      </c>
      <c r="C2319" s="71">
        <v>442</v>
      </c>
      <c r="D2319" s="64" t="s">
        <v>2696</v>
      </c>
      <c r="E2319" s="72">
        <v>276.47000000000003</v>
      </c>
      <c r="F2319" s="62" t="s">
        <v>1591</v>
      </c>
      <c r="G2319" s="62" t="s">
        <v>1587</v>
      </c>
      <c r="H2319" s="62" t="s">
        <v>1528</v>
      </c>
    </row>
    <row r="2320" spans="1:8" x14ac:dyDescent="0.2">
      <c r="A2320" s="72" t="s">
        <v>2698</v>
      </c>
      <c r="B2320" s="74">
        <v>39071</v>
      </c>
      <c r="C2320" s="71">
        <v>627</v>
      </c>
      <c r="D2320" s="64" t="s">
        <v>2696</v>
      </c>
      <c r="E2320" s="72">
        <v>446.4</v>
      </c>
      <c r="F2320" s="62" t="s">
        <v>1610</v>
      </c>
      <c r="G2320" s="62" t="s">
        <v>1587</v>
      </c>
      <c r="H2320" s="62" t="s">
        <v>1544</v>
      </c>
    </row>
    <row r="2321" spans="1:8" x14ac:dyDescent="0.2">
      <c r="A2321" s="72" t="s">
        <v>2699</v>
      </c>
      <c r="B2321" s="74">
        <v>39071</v>
      </c>
      <c r="C2321" s="71">
        <v>973</v>
      </c>
      <c r="D2321" s="64" t="s">
        <v>2696</v>
      </c>
      <c r="E2321" s="72">
        <v>264.92</v>
      </c>
      <c r="F2321" s="62" t="s">
        <v>1963</v>
      </c>
      <c r="G2321" s="62" t="s">
        <v>1587</v>
      </c>
      <c r="H2321" s="62" t="s">
        <v>1528</v>
      </c>
    </row>
    <row r="2322" spans="1:8" x14ac:dyDescent="0.2">
      <c r="A2322" s="72" t="s">
        <v>2700</v>
      </c>
      <c r="B2322" s="74">
        <v>39071</v>
      </c>
      <c r="C2322" s="71">
        <v>973</v>
      </c>
      <c r="D2322" s="64" t="s">
        <v>2696</v>
      </c>
      <c r="E2322" s="72">
        <v>241.02</v>
      </c>
      <c r="F2322" s="62" t="s">
        <v>1963</v>
      </c>
      <c r="G2322" s="62" t="s">
        <v>1587</v>
      </c>
      <c r="H2322" s="62" t="s">
        <v>1528</v>
      </c>
    </row>
    <row r="2323" spans="1:8" x14ac:dyDescent="0.2">
      <c r="A2323" s="72" t="s">
        <v>2701</v>
      </c>
      <c r="B2323" s="74">
        <v>39071</v>
      </c>
      <c r="C2323" s="71">
        <v>934</v>
      </c>
      <c r="D2323" s="64" t="s">
        <v>2696</v>
      </c>
      <c r="E2323" s="72">
        <v>216.4</v>
      </c>
      <c r="F2323" s="62" t="s">
        <v>1963</v>
      </c>
      <c r="G2323" s="62" t="s">
        <v>1587</v>
      </c>
      <c r="H2323" s="62" t="s">
        <v>1528</v>
      </c>
    </row>
    <row r="2324" spans="1:8" x14ac:dyDescent="0.2">
      <c r="A2324" s="72" t="s">
        <v>2702</v>
      </c>
      <c r="B2324" s="74">
        <v>39071</v>
      </c>
      <c r="C2324" s="71">
        <v>560</v>
      </c>
      <c r="D2324" s="64" t="s">
        <v>2696</v>
      </c>
      <c r="E2324" s="72">
        <v>185</v>
      </c>
      <c r="F2324" s="62" t="s">
        <v>1594</v>
      </c>
      <c r="G2324" s="62" t="s">
        <v>1587</v>
      </c>
      <c r="H2324" s="62" t="s">
        <v>1528</v>
      </c>
    </row>
    <row r="2325" spans="1:8" x14ac:dyDescent="0.2">
      <c r="A2325" s="72" t="s">
        <v>2703</v>
      </c>
      <c r="B2325" s="74">
        <v>39071</v>
      </c>
      <c r="C2325" s="71">
        <v>560</v>
      </c>
      <c r="D2325" s="64" t="s">
        <v>2696</v>
      </c>
      <c r="E2325" s="72">
        <v>580.74</v>
      </c>
      <c r="F2325" s="62" t="s">
        <v>1963</v>
      </c>
      <c r="G2325" s="62" t="s">
        <v>1587</v>
      </c>
      <c r="H2325" s="62" t="s">
        <v>1528</v>
      </c>
    </row>
    <row r="2326" spans="1:8" x14ac:dyDescent="0.2">
      <c r="A2326" s="72" t="s">
        <v>2704</v>
      </c>
      <c r="B2326" s="74">
        <v>39071</v>
      </c>
      <c r="C2326" s="71">
        <v>560</v>
      </c>
      <c r="D2326" s="64" t="s">
        <v>2705</v>
      </c>
      <c r="E2326" s="72">
        <v>10650</v>
      </c>
      <c r="F2326" s="62" t="s">
        <v>1963</v>
      </c>
      <c r="G2326" s="62" t="s">
        <v>1587</v>
      </c>
      <c r="H2326" s="62" t="s">
        <v>1528</v>
      </c>
    </row>
    <row r="2327" spans="1:8" x14ac:dyDescent="0.2">
      <c r="A2327" s="72" t="s">
        <v>2706</v>
      </c>
      <c r="B2327" s="74">
        <v>39071</v>
      </c>
      <c r="C2327" s="71">
        <v>560</v>
      </c>
      <c r="D2327" s="64" t="s">
        <v>2705</v>
      </c>
      <c r="E2327" s="72">
        <v>1045.6400000000001</v>
      </c>
      <c r="F2327" s="62" t="s">
        <v>1963</v>
      </c>
      <c r="G2327" s="62" t="s">
        <v>1587</v>
      </c>
      <c r="H2327" s="62" t="s">
        <v>1528</v>
      </c>
    </row>
    <row r="2328" spans="1:8" x14ac:dyDescent="0.2">
      <c r="A2328" s="72" t="s">
        <v>2707</v>
      </c>
      <c r="B2328" s="74">
        <v>39071</v>
      </c>
      <c r="C2328" s="71">
        <v>560</v>
      </c>
      <c r="D2328" s="64" t="s">
        <v>2708</v>
      </c>
      <c r="E2328" s="72">
        <v>4663</v>
      </c>
      <c r="F2328" s="62" t="s">
        <v>1963</v>
      </c>
      <c r="G2328" s="62" t="s">
        <v>1587</v>
      </c>
      <c r="H2328" s="62" t="s">
        <v>1528</v>
      </c>
    </row>
    <row r="2329" spans="1:8" x14ac:dyDescent="0.2">
      <c r="A2329" s="72" t="s">
        <v>2709</v>
      </c>
      <c r="B2329" s="74">
        <v>39071</v>
      </c>
      <c r="C2329" s="71">
        <v>560</v>
      </c>
      <c r="D2329" s="64" t="s">
        <v>2708</v>
      </c>
      <c r="E2329" s="72">
        <v>8334</v>
      </c>
      <c r="F2329" s="62" t="s">
        <v>1963</v>
      </c>
      <c r="G2329" s="62" t="s">
        <v>1587</v>
      </c>
      <c r="H2329" s="62" t="s">
        <v>1528</v>
      </c>
    </row>
    <row r="2330" spans="1:8" x14ac:dyDescent="0.2">
      <c r="A2330" s="72" t="s">
        <v>2710</v>
      </c>
      <c r="B2330" s="74">
        <v>39071</v>
      </c>
      <c r="C2330" s="71">
        <v>560</v>
      </c>
      <c r="D2330" s="64" t="s">
        <v>2708</v>
      </c>
      <c r="E2330" s="72">
        <v>600</v>
      </c>
      <c r="F2330" s="62" t="s">
        <v>1963</v>
      </c>
      <c r="G2330" s="62" t="s">
        <v>1587</v>
      </c>
      <c r="H2330" s="62" t="s">
        <v>1528</v>
      </c>
    </row>
    <row r="2331" spans="1:8" x14ac:dyDescent="0.2">
      <c r="A2331" s="72" t="s">
        <v>2711</v>
      </c>
      <c r="B2331" s="74">
        <v>39071</v>
      </c>
      <c r="C2331" s="71">
        <v>964</v>
      </c>
      <c r="D2331" s="64" t="s">
        <v>2708</v>
      </c>
      <c r="E2331" s="72">
        <v>16250</v>
      </c>
      <c r="F2331" s="62" t="s">
        <v>1594</v>
      </c>
      <c r="G2331" s="62" t="s">
        <v>1587</v>
      </c>
      <c r="H2331" s="62" t="s">
        <v>1549</v>
      </c>
    </row>
    <row r="2332" spans="1:8" x14ac:dyDescent="0.2">
      <c r="A2332" s="72" t="s">
        <v>2712</v>
      </c>
      <c r="B2332" s="74">
        <v>39072</v>
      </c>
      <c r="C2332" s="71">
        <v>523</v>
      </c>
      <c r="D2332" s="64" t="s">
        <v>2713</v>
      </c>
      <c r="E2332" s="72">
        <v>5310</v>
      </c>
      <c r="F2332" s="62" t="s">
        <v>1610</v>
      </c>
      <c r="G2332" s="62" t="s">
        <v>1587</v>
      </c>
      <c r="H2332" s="62" t="s">
        <v>1557</v>
      </c>
    </row>
    <row r="2333" spans="1:8" x14ac:dyDescent="0.2">
      <c r="A2333" s="72" t="s">
        <v>2714</v>
      </c>
      <c r="B2333" s="74">
        <v>39072</v>
      </c>
      <c r="C2333" s="71">
        <v>608</v>
      </c>
      <c r="D2333" s="64" t="s">
        <v>2715</v>
      </c>
      <c r="E2333" s="72">
        <v>5641.09</v>
      </c>
      <c r="F2333" s="62" t="s">
        <v>1610</v>
      </c>
      <c r="G2333" s="62" t="s">
        <v>1587</v>
      </c>
      <c r="H2333" s="62" t="s">
        <v>1597</v>
      </c>
    </row>
    <row r="2334" spans="1:8" x14ac:dyDescent="0.2">
      <c r="A2334" s="72" t="s">
        <v>2716</v>
      </c>
      <c r="B2334" s="74">
        <v>39077</v>
      </c>
      <c r="C2334" s="71">
        <v>234</v>
      </c>
      <c r="D2334" s="64" t="s">
        <v>2717</v>
      </c>
      <c r="E2334" s="72">
        <v>530.87</v>
      </c>
      <c r="F2334" s="62" t="s">
        <v>1591</v>
      </c>
      <c r="G2334" s="62" t="s">
        <v>1587</v>
      </c>
      <c r="H2334" s="62" t="s">
        <v>1597</v>
      </c>
    </row>
    <row r="2335" spans="1:8" x14ac:dyDescent="0.2">
      <c r="A2335" s="72" t="s">
        <v>2718</v>
      </c>
      <c r="B2335" s="74">
        <v>39077</v>
      </c>
      <c r="C2335" s="71">
        <v>234</v>
      </c>
      <c r="D2335" s="64" t="s">
        <v>2719</v>
      </c>
      <c r="E2335" s="72">
        <v>2374</v>
      </c>
      <c r="F2335" s="62" t="s">
        <v>1591</v>
      </c>
      <c r="G2335" s="62" t="s">
        <v>1587</v>
      </c>
      <c r="H2335" s="62" t="s">
        <v>1597</v>
      </c>
    </row>
    <row r="2336" spans="1:8" x14ac:dyDescent="0.2">
      <c r="A2336" s="72" t="s">
        <v>2720</v>
      </c>
      <c r="B2336" s="74">
        <v>39077</v>
      </c>
      <c r="C2336" s="71">
        <v>234</v>
      </c>
      <c r="D2336" s="64" t="s">
        <v>2721</v>
      </c>
      <c r="E2336" s="72">
        <v>8598</v>
      </c>
      <c r="F2336" s="62" t="s">
        <v>1591</v>
      </c>
      <c r="G2336" s="62" t="s">
        <v>1587</v>
      </c>
      <c r="H2336" s="62" t="s">
        <v>1597</v>
      </c>
    </row>
    <row r="2337" spans="1:8" x14ac:dyDescent="0.2">
      <c r="A2337" s="72" t="s">
        <v>2722</v>
      </c>
      <c r="B2337" s="74">
        <v>39077</v>
      </c>
      <c r="C2337" s="71">
        <v>289</v>
      </c>
      <c r="D2337" s="64" t="s">
        <v>2723</v>
      </c>
      <c r="E2337" s="72">
        <v>11600</v>
      </c>
      <c r="F2337" s="62" t="s">
        <v>1594</v>
      </c>
      <c r="G2337" s="62" t="s">
        <v>1587</v>
      </c>
      <c r="H2337" s="62" t="s">
        <v>1528</v>
      </c>
    </row>
    <row r="2338" spans="1:8" x14ac:dyDescent="0.2">
      <c r="A2338" s="72" t="s">
        <v>2724</v>
      </c>
      <c r="B2338" s="74">
        <v>39077</v>
      </c>
      <c r="C2338" s="71">
        <v>985</v>
      </c>
      <c r="D2338" s="64" t="s">
        <v>2723</v>
      </c>
      <c r="E2338" s="72">
        <v>51000</v>
      </c>
      <c r="F2338" s="62" t="s">
        <v>1594</v>
      </c>
      <c r="G2338" s="62" t="s">
        <v>1587</v>
      </c>
      <c r="H2338" s="62" t="s">
        <v>1597</v>
      </c>
    </row>
    <row r="2339" spans="1:8" x14ac:dyDescent="0.2">
      <c r="A2339" s="72" t="s">
        <v>2725</v>
      </c>
      <c r="B2339" s="74">
        <v>39077</v>
      </c>
      <c r="C2339" s="71">
        <v>295</v>
      </c>
      <c r="D2339" s="64" t="s">
        <v>2723</v>
      </c>
      <c r="E2339" s="72">
        <v>38800</v>
      </c>
      <c r="F2339" s="62" t="s">
        <v>1594</v>
      </c>
      <c r="G2339" s="62" t="s">
        <v>1587</v>
      </c>
      <c r="H2339" s="62" t="s">
        <v>1597</v>
      </c>
    </row>
    <row r="2340" spans="1:8" x14ac:dyDescent="0.2">
      <c r="A2340" s="72" t="s">
        <v>2726</v>
      </c>
      <c r="B2340" s="74">
        <v>39077</v>
      </c>
      <c r="C2340" s="71">
        <v>356</v>
      </c>
      <c r="D2340" s="64" t="s">
        <v>2723</v>
      </c>
      <c r="E2340" s="72">
        <v>23271.65</v>
      </c>
      <c r="F2340" s="62" t="s">
        <v>1594</v>
      </c>
      <c r="G2340" s="62" t="s">
        <v>1587</v>
      </c>
      <c r="H2340" s="62" t="s">
        <v>1538</v>
      </c>
    </row>
    <row r="2341" spans="1:8" x14ac:dyDescent="0.2">
      <c r="A2341" s="72" t="s">
        <v>2727</v>
      </c>
      <c r="B2341" s="74">
        <v>39077</v>
      </c>
      <c r="C2341" s="71">
        <v>163</v>
      </c>
      <c r="D2341" s="64" t="s">
        <v>2723</v>
      </c>
      <c r="E2341" s="72">
        <v>-385.82</v>
      </c>
      <c r="F2341" s="62" t="s">
        <v>1594</v>
      </c>
      <c r="G2341" s="62" t="s">
        <v>1587</v>
      </c>
      <c r="H2341" s="62" t="s">
        <v>1528</v>
      </c>
    </row>
    <row r="2342" spans="1:8" x14ac:dyDescent="0.2">
      <c r="A2342" s="72" t="s">
        <v>2728</v>
      </c>
      <c r="B2342" s="74">
        <v>39077</v>
      </c>
      <c r="C2342" s="71">
        <v>936</v>
      </c>
      <c r="D2342" s="64" t="s">
        <v>2723</v>
      </c>
      <c r="E2342" s="72">
        <v>19775</v>
      </c>
      <c r="F2342" s="62" t="s">
        <v>1594</v>
      </c>
      <c r="G2342" s="62" t="s">
        <v>1587</v>
      </c>
      <c r="H2342" s="62" t="s">
        <v>1528</v>
      </c>
    </row>
    <row r="2343" spans="1:8" x14ac:dyDescent="0.2">
      <c r="A2343" s="72" t="s">
        <v>2729</v>
      </c>
      <c r="B2343" s="74">
        <v>39077</v>
      </c>
      <c r="C2343" s="71">
        <v>289</v>
      </c>
      <c r="D2343" s="64" t="s">
        <v>2723</v>
      </c>
      <c r="E2343" s="72">
        <v>60000</v>
      </c>
      <c r="F2343" s="62" t="s">
        <v>1594</v>
      </c>
      <c r="G2343" s="62" t="s">
        <v>1587</v>
      </c>
      <c r="H2343" s="62" t="s">
        <v>1528</v>
      </c>
    </row>
    <row r="2344" spans="1:8" x14ac:dyDescent="0.2">
      <c r="A2344" s="72" t="s">
        <v>2730</v>
      </c>
      <c r="B2344" s="74">
        <v>39077</v>
      </c>
      <c r="C2344" s="71">
        <v>289</v>
      </c>
      <c r="D2344" s="64" t="s">
        <v>2723</v>
      </c>
      <c r="E2344" s="72">
        <v>35000</v>
      </c>
      <c r="F2344" s="62" t="s">
        <v>1594</v>
      </c>
      <c r="G2344" s="62" t="s">
        <v>1587</v>
      </c>
      <c r="H2344" s="62" t="s">
        <v>1528</v>
      </c>
    </row>
    <row r="2345" spans="1:8" x14ac:dyDescent="0.2">
      <c r="A2345" s="72" t="s">
        <v>2731</v>
      </c>
      <c r="B2345" s="74">
        <v>39077</v>
      </c>
      <c r="C2345" s="71">
        <v>289</v>
      </c>
      <c r="D2345" s="64" t="s">
        <v>2723</v>
      </c>
      <c r="E2345" s="72">
        <v>62000</v>
      </c>
      <c r="F2345" s="62" t="s">
        <v>1594</v>
      </c>
      <c r="G2345" s="62" t="s">
        <v>1587</v>
      </c>
      <c r="H2345" s="62" t="s">
        <v>1528</v>
      </c>
    </row>
    <row r="2346" spans="1:8" x14ac:dyDescent="0.2">
      <c r="A2346" s="72" t="s">
        <v>2732</v>
      </c>
      <c r="B2346" s="74">
        <v>39077</v>
      </c>
      <c r="C2346" s="71">
        <v>289</v>
      </c>
      <c r="D2346" s="64" t="s">
        <v>2723</v>
      </c>
      <c r="E2346" s="72">
        <v>88500</v>
      </c>
      <c r="F2346" s="62" t="s">
        <v>1594</v>
      </c>
      <c r="G2346" s="62" t="s">
        <v>1587</v>
      </c>
      <c r="H2346" s="62" t="s">
        <v>1528</v>
      </c>
    </row>
    <row r="2347" spans="1:8" x14ac:dyDescent="0.2">
      <c r="A2347" s="72" t="s">
        <v>2733</v>
      </c>
      <c r="B2347" s="74">
        <v>39077</v>
      </c>
      <c r="C2347" s="71">
        <v>289</v>
      </c>
      <c r="D2347" s="64" t="s">
        <v>2723</v>
      </c>
      <c r="E2347" s="72">
        <v>8218.91</v>
      </c>
      <c r="F2347" s="62" t="s">
        <v>1594</v>
      </c>
      <c r="G2347" s="62" t="s">
        <v>1587</v>
      </c>
      <c r="H2347" s="62" t="s">
        <v>1528</v>
      </c>
    </row>
    <row r="2348" spans="1:8" x14ac:dyDescent="0.2">
      <c r="A2348" s="72" t="s">
        <v>2734</v>
      </c>
      <c r="B2348" s="74">
        <v>39077</v>
      </c>
      <c r="C2348" s="71">
        <v>289</v>
      </c>
      <c r="D2348" s="64" t="s">
        <v>2723</v>
      </c>
      <c r="E2348" s="72">
        <v>5106.25</v>
      </c>
      <c r="F2348" s="62" t="s">
        <v>1594</v>
      </c>
      <c r="G2348" s="62" t="s">
        <v>1587</v>
      </c>
      <c r="H2348" s="62" t="s">
        <v>1528</v>
      </c>
    </row>
    <row r="2349" spans="1:8" x14ac:dyDescent="0.2">
      <c r="A2349" s="72" t="s">
        <v>2735</v>
      </c>
      <c r="B2349" s="74">
        <v>39077</v>
      </c>
      <c r="C2349" s="71">
        <v>986</v>
      </c>
      <c r="D2349" s="64" t="s">
        <v>2736</v>
      </c>
      <c r="E2349" s="72">
        <v>316.60000000000002</v>
      </c>
      <c r="F2349" s="62" t="s">
        <v>1594</v>
      </c>
      <c r="G2349" s="62" t="s">
        <v>1587</v>
      </c>
      <c r="H2349" s="62" t="s">
        <v>1597</v>
      </c>
    </row>
    <row r="2350" spans="1:8" x14ac:dyDescent="0.2">
      <c r="A2350" s="72" t="s">
        <v>2737</v>
      </c>
      <c r="B2350" s="74">
        <v>39077</v>
      </c>
      <c r="C2350" s="71">
        <v>425</v>
      </c>
      <c r="D2350" s="64" t="s">
        <v>2738</v>
      </c>
      <c r="E2350" s="72">
        <v>15914</v>
      </c>
      <c r="F2350" s="62" t="s">
        <v>1594</v>
      </c>
      <c r="G2350" s="62" t="s">
        <v>1587</v>
      </c>
      <c r="H2350" s="62" t="s">
        <v>1536</v>
      </c>
    </row>
    <row r="2351" spans="1:8" x14ac:dyDescent="0.2">
      <c r="A2351" s="72" t="s">
        <v>2739</v>
      </c>
      <c r="B2351" s="74">
        <v>39077</v>
      </c>
      <c r="C2351" s="71">
        <v>243</v>
      </c>
      <c r="D2351" s="64" t="s">
        <v>2740</v>
      </c>
      <c r="E2351" s="72">
        <v>678.74</v>
      </c>
      <c r="F2351" s="62" t="s">
        <v>1591</v>
      </c>
      <c r="G2351" s="62" t="s">
        <v>1587</v>
      </c>
      <c r="H2351" s="62" t="s">
        <v>1535</v>
      </c>
    </row>
    <row r="2352" spans="1:8" x14ac:dyDescent="0.2">
      <c r="A2352" s="72" t="s">
        <v>2741</v>
      </c>
      <c r="B2352" s="74">
        <v>39077</v>
      </c>
      <c r="C2352" s="71">
        <v>987</v>
      </c>
      <c r="D2352" s="64" t="s">
        <v>2740</v>
      </c>
      <c r="E2352" s="72">
        <v>53.49</v>
      </c>
      <c r="F2352" s="62" t="s">
        <v>1594</v>
      </c>
      <c r="G2352" s="62" t="s">
        <v>1587</v>
      </c>
      <c r="H2352" s="62" t="s">
        <v>1549</v>
      </c>
    </row>
    <row r="2353" spans="1:8" x14ac:dyDescent="0.2">
      <c r="A2353" s="72" t="s">
        <v>2742</v>
      </c>
      <c r="B2353" s="74">
        <v>39077</v>
      </c>
      <c r="C2353" s="71">
        <v>442</v>
      </c>
      <c r="D2353" s="64" t="s">
        <v>2743</v>
      </c>
      <c r="E2353" s="72">
        <v>129</v>
      </c>
      <c r="F2353" s="62" t="s">
        <v>1591</v>
      </c>
      <c r="G2353" s="62" t="s">
        <v>1587</v>
      </c>
      <c r="H2353" s="62" t="s">
        <v>1528</v>
      </c>
    </row>
    <row r="2354" spans="1:8" x14ac:dyDescent="0.2">
      <c r="A2354" s="72" t="s">
        <v>2744</v>
      </c>
      <c r="B2354" s="74">
        <v>39078</v>
      </c>
      <c r="C2354" s="71">
        <v>772</v>
      </c>
      <c r="D2354" s="64" t="s">
        <v>2745</v>
      </c>
      <c r="E2354" s="72">
        <v>4485</v>
      </c>
      <c r="F2354" s="62" t="s">
        <v>1591</v>
      </c>
      <c r="G2354" s="62" t="s">
        <v>1588</v>
      </c>
      <c r="H2354" s="62" t="s">
        <v>2329</v>
      </c>
    </row>
    <row r="2355" spans="1:8" x14ac:dyDescent="0.2">
      <c r="A2355" s="72" t="s">
        <v>2746</v>
      </c>
      <c r="B2355" s="74">
        <v>39078</v>
      </c>
      <c r="C2355" s="71">
        <v>772</v>
      </c>
      <c r="D2355" s="64" t="s">
        <v>1363</v>
      </c>
      <c r="E2355" s="72">
        <v>1513</v>
      </c>
      <c r="F2355" s="62" t="s">
        <v>1591</v>
      </c>
      <c r="G2355" s="62" t="s">
        <v>1588</v>
      </c>
      <c r="H2355" s="62" t="s">
        <v>2329</v>
      </c>
    </row>
    <row r="2356" spans="1:8" x14ac:dyDescent="0.2">
      <c r="A2356" s="72" t="s">
        <v>2747</v>
      </c>
      <c r="B2356" s="74">
        <v>39079</v>
      </c>
      <c r="C2356" s="71">
        <v>805</v>
      </c>
      <c r="D2356" s="64" t="s">
        <v>1363</v>
      </c>
      <c r="E2356" s="27">
        <v>384.88</v>
      </c>
      <c r="F2356" s="62" t="s">
        <v>1591</v>
      </c>
      <c r="G2356" s="62" t="s">
        <v>1587</v>
      </c>
      <c r="H2356" s="62" t="s">
        <v>1597</v>
      </c>
    </row>
    <row r="2357" spans="1:8" x14ac:dyDescent="0.2">
      <c r="A2357" s="72">
        <v>14</v>
      </c>
      <c r="B2357" s="74">
        <v>39080</v>
      </c>
      <c r="C2357" s="71">
        <v>735</v>
      </c>
      <c r="D2357" s="64" t="s">
        <v>2748</v>
      </c>
      <c r="E2357" s="72">
        <v>23600</v>
      </c>
      <c r="F2357" s="62" t="s">
        <v>1599</v>
      </c>
      <c r="G2357" s="62" t="s">
        <v>1587</v>
      </c>
      <c r="H2357" s="62" t="s">
        <v>1570</v>
      </c>
    </row>
    <row r="2358" spans="1:8" x14ac:dyDescent="0.2">
      <c r="A2358" s="72" t="s">
        <v>2749</v>
      </c>
      <c r="B2358" s="74">
        <v>39080</v>
      </c>
      <c r="C2358" s="71">
        <v>689</v>
      </c>
      <c r="D2358" s="64" t="s">
        <v>1187</v>
      </c>
      <c r="E2358" s="72">
        <v>666.16</v>
      </c>
      <c r="F2358" s="62" t="s">
        <v>1594</v>
      </c>
      <c r="G2358" s="62" t="s">
        <v>1587</v>
      </c>
      <c r="H2358" s="62" t="s">
        <v>1536</v>
      </c>
    </row>
    <row r="2359" spans="1:8" x14ac:dyDescent="0.2">
      <c r="A2359" s="72" t="s">
        <v>2750</v>
      </c>
      <c r="B2359" s="74">
        <v>39080</v>
      </c>
      <c r="C2359" s="71">
        <v>352</v>
      </c>
      <c r="D2359" s="64" t="s">
        <v>1187</v>
      </c>
      <c r="E2359" s="72">
        <v>683.48</v>
      </c>
      <c r="F2359" s="62" t="s">
        <v>1594</v>
      </c>
      <c r="G2359" s="62" t="s">
        <v>1587</v>
      </c>
      <c r="H2359" s="62" t="s">
        <v>1538</v>
      </c>
    </row>
    <row r="2360" spans="1:8" x14ac:dyDescent="0.2">
      <c r="A2360" s="72" t="s">
        <v>2751</v>
      </c>
      <c r="B2360" s="74">
        <v>39080</v>
      </c>
      <c r="C2360" s="71">
        <v>989</v>
      </c>
      <c r="D2360" s="64" t="s">
        <v>1187</v>
      </c>
      <c r="E2360" s="72">
        <v>705</v>
      </c>
      <c r="F2360" s="62" t="s">
        <v>1594</v>
      </c>
      <c r="G2360" s="62" t="s">
        <v>1587</v>
      </c>
      <c r="H2360" s="62" t="s">
        <v>1545</v>
      </c>
    </row>
    <row r="2361" spans="1:8" x14ac:dyDescent="0.2">
      <c r="A2361" s="72" t="s">
        <v>2752</v>
      </c>
      <c r="B2361" s="74">
        <v>39080</v>
      </c>
      <c r="C2361" s="71">
        <v>327</v>
      </c>
      <c r="D2361" s="64" t="s">
        <v>1187</v>
      </c>
      <c r="E2361" s="72">
        <v>740</v>
      </c>
      <c r="F2361" s="62" t="s">
        <v>1594</v>
      </c>
      <c r="G2361" s="62" t="s">
        <v>1587</v>
      </c>
      <c r="H2361" s="62" t="s">
        <v>1597</v>
      </c>
    </row>
    <row r="2362" spans="1:8" x14ac:dyDescent="0.2">
      <c r="A2362" s="72" t="s">
        <v>2753</v>
      </c>
      <c r="B2362" s="74">
        <v>39080</v>
      </c>
      <c r="C2362" s="71">
        <v>582</v>
      </c>
      <c r="D2362" s="64" t="s">
        <v>1187</v>
      </c>
      <c r="E2362" s="27">
        <v>773.94</v>
      </c>
      <c r="F2362" s="62" t="s">
        <v>1599</v>
      </c>
      <c r="G2362" s="62" t="s">
        <v>1587</v>
      </c>
      <c r="H2362" s="62" t="s">
        <v>1567</v>
      </c>
    </row>
    <row r="2363" spans="1:8" x14ac:dyDescent="0.2">
      <c r="A2363" s="72" t="s">
        <v>2754</v>
      </c>
      <c r="B2363" s="74">
        <v>39080</v>
      </c>
      <c r="C2363" s="71">
        <v>953</v>
      </c>
      <c r="D2363" s="64" t="s">
        <v>1187</v>
      </c>
      <c r="E2363" s="27">
        <v>410.62</v>
      </c>
      <c r="F2363" s="62" t="s">
        <v>1601</v>
      </c>
      <c r="G2363" s="62" t="s">
        <v>1587</v>
      </c>
      <c r="H2363" s="62" t="s">
        <v>1548</v>
      </c>
    </row>
    <row r="2364" spans="1:8" x14ac:dyDescent="0.2">
      <c r="A2364" s="72" t="s">
        <v>2755</v>
      </c>
      <c r="B2364" s="74">
        <v>39080</v>
      </c>
      <c r="C2364" s="71">
        <v>627</v>
      </c>
      <c r="D2364" s="64" t="s">
        <v>1187</v>
      </c>
      <c r="E2364" s="27">
        <v>395.2</v>
      </c>
      <c r="F2364" s="62" t="s">
        <v>1610</v>
      </c>
      <c r="G2364" s="62" t="s">
        <v>1587</v>
      </c>
      <c r="H2364" s="62" t="s">
        <v>1544</v>
      </c>
    </row>
    <row r="2365" spans="1:8" x14ac:dyDescent="0.2">
      <c r="A2365" s="72" t="s">
        <v>2756</v>
      </c>
      <c r="B2365" s="74">
        <v>39080</v>
      </c>
      <c r="C2365" s="71">
        <v>957</v>
      </c>
      <c r="D2365" s="64" t="s">
        <v>2757</v>
      </c>
      <c r="E2365" s="72">
        <v>790</v>
      </c>
      <c r="F2365" s="62" t="s">
        <v>1610</v>
      </c>
      <c r="G2365" s="62" t="s">
        <v>1587</v>
      </c>
      <c r="H2365" s="62" t="s">
        <v>1535</v>
      </c>
    </row>
    <row r="2366" spans="1:8" x14ac:dyDescent="0.2">
      <c r="A2366" s="72" t="s">
        <v>2758</v>
      </c>
      <c r="B2366" s="74">
        <v>39080</v>
      </c>
      <c r="C2366" s="71">
        <v>544</v>
      </c>
      <c r="D2366" s="64" t="s">
        <v>2759</v>
      </c>
      <c r="E2366" s="72">
        <v>6975</v>
      </c>
      <c r="F2366" s="62" t="s">
        <v>1594</v>
      </c>
      <c r="G2366" s="62" t="s">
        <v>1587</v>
      </c>
      <c r="H2366" s="62" t="s">
        <v>1597</v>
      </c>
    </row>
    <row r="2367" spans="1:8" x14ac:dyDescent="0.2">
      <c r="A2367" s="72" t="s">
        <v>2760</v>
      </c>
      <c r="B2367" s="74">
        <v>39080</v>
      </c>
      <c r="C2367" s="71">
        <v>698</v>
      </c>
      <c r="D2367" s="64" t="s">
        <v>2759</v>
      </c>
      <c r="E2367" s="72">
        <v>6975</v>
      </c>
      <c r="F2367" s="62" t="s">
        <v>1594</v>
      </c>
      <c r="G2367" s="62" t="s">
        <v>1587</v>
      </c>
      <c r="H2367" s="62" t="s">
        <v>1597</v>
      </c>
    </row>
    <row r="2368" spans="1:8" x14ac:dyDescent="0.2">
      <c r="A2368" s="72" t="s">
        <v>2761</v>
      </c>
      <c r="B2368" s="74">
        <v>39080</v>
      </c>
      <c r="C2368" s="71">
        <v>289</v>
      </c>
      <c r="D2368" s="64" t="s">
        <v>2759</v>
      </c>
      <c r="E2368" s="72">
        <v>6975</v>
      </c>
      <c r="F2368" s="62" t="s">
        <v>1594</v>
      </c>
      <c r="G2368" s="62" t="s">
        <v>1587</v>
      </c>
      <c r="H2368" s="62" t="s">
        <v>1528</v>
      </c>
    </row>
    <row r="2369" spans="1:8" x14ac:dyDescent="0.2">
      <c r="A2369" s="72" t="s">
        <v>2762</v>
      </c>
      <c r="B2369" s="74">
        <v>39080</v>
      </c>
      <c r="C2369" s="71">
        <v>995</v>
      </c>
      <c r="D2369" s="64" t="s">
        <v>2759</v>
      </c>
      <c r="E2369" s="72">
        <v>182</v>
      </c>
      <c r="F2369" s="62" t="s">
        <v>1594</v>
      </c>
      <c r="G2369" s="62" t="s">
        <v>1587</v>
      </c>
      <c r="H2369" s="62" t="s">
        <v>1535</v>
      </c>
    </row>
    <row r="2370" spans="1:8" x14ac:dyDescent="0.2">
      <c r="A2370" s="72" t="s">
        <v>2763</v>
      </c>
      <c r="B2370" s="74">
        <v>39080</v>
      </c>
      <c r="C2370" s="71">
        <v>984</v>
      </c>
      <c r="D2370" s="64" t="s">
        <v>2759</v>
      </c>
      <c r="E2370" s="72">
        <v>264.52999999999997</v>
      </c>
      <c r="F2370" s="62" t="s">
        <v>1610</v>
      </c>
      <c r="G2370" s="62" t="s">
        <v>1587</v>
      </c>
      <c r="H2370" s="62" t="s">
        <v>1597</v>
      </c>
    </row>
    <row r="2371" spans="1:8" x14ac:dyDescent="0.2">
      <c r="A2371" s="72" t="s">
        <v>2764</v>
      </c>
      <c r="B2371" s="74">
        <v>39080</v>
      </c>
      <c r="C2371" s="71">
        <v>837</v>
      </c>
      <c r="D2371" s="64" t="s">
        <v>2759</v>
      </c>
      <c r="E2371" s="72">
        <v>8350</v>
      </c>
      <c r="F2371" s="62" t="s">
        <v>1591</v>
      </c>
      <c r="G2371" s="62" t="s">
        <v>1588</v>
      </c>
      <c r="H2371" s="62" t="s">
        <v>1753</v>
      </c>
    </row>
    <row r="2372" spans="1:8" x14ac:dyDescent="0.2">
      <c r="A2372" s="72" t="s">
        <v>2765</v>
      </c>
      <c r="B2372" s="74">
        <v>39080</v>
      </c>
      <c r="C2372" s="71">
        <v>772</v>
      </c>
      <c r="D2372" s="64" t="s">
        <v>2759</v>
      </c>
      <c r="E2372" s="72">
        <v>250</v>
      </c>
      <c r="F2372" s="62" t="s">
        <v>1591</v>
      </c>
      <c r="G2372" s="62" t="s">
        <v>1588</v>
      </c>
      <c r="H2372" s="62" t="s">
        <v>2329</v>
      </c>
    </row>
    <row r="2373" spans="1:8" x14ac:dyDescent="0.2">
      <c r="A2373" s="72" t="s">
        <v>1589</v>
      </c>
      <c r="B2373" s="74">
        <v>39082</v>
      </c>
      <c r="C2373" s="71">
        <v>990</v>
      </c>
      <c r="D2373" s="64" t="s">
        <v>2759</v>
      </c>
      <c r="E2373" s="72">
        <v>6900</v>
      </c>
      <c r="F2373" s="62" t="s">
        <v>1610</v>
      </c>
      <c r="G2373" s="62" t="s">
        <v>1587</v>
      </c>
      <c r="H2373" s="62" t="s">
        <v>1528</v>
      </c>
    </row>
    <row r="2374" spans="1:8" x14ac:dyDescent="0.2">
      <c r="A2374" s="72" t="s">
        <v>1592</v>
      </c>
      <c r="B2374" s="74">
        <v>39085</v>
      </c>
      <c r="C2374" s="71">
        <v>402</v>
      </c>
      <c r="D2374" s="64" t="s">
        <v>2766</v>
      </c>
      <c r="E2374" s="72">
        <v>6540</v>
      </c>
      <c r="F2374" s="62" t="s">
        <v>1591</v>
      </c>
      <c r="G2374" s="62" t="s">
        <v>1588</v>
      </c>
      <c r="H2374" s="62" t="s">
        <v>1753</v>
      </c>
    </row>
    <row r="2375" spans="1:8" x14ac:dyDescent="0.2">
      <c r="A2375" s="72" t="s">
        <v>1595</v>
      </c>
      <c r="B2375" s="74">
        <v>39086</v>
      </c>
      <c r="C2375" s="71">
        <v>402</v>
      </c>
      <c r="D2375" s="64" t="s">
        <v>2767</v>
      </c>
      <c r="E2375" s="72">
        <v>850</v>
      </c>
      <c r="F2375" s="62" t="s">
        <v>1591</v>
      </c>
      <c r="G2375" s="62" t="s">
        <v>1588</v>
      </c>
      <c r="H2375" s="62" t="s">
        <v>1753</v>
      </c>
    </row>
    <row r="2376" spans="1:8" x14ac:dyDescent="0.2">
      <c r="A2376" s="72" t="s">
        <v>1596</v>
      </c>
      <c r="B2376" s="74">
        <v>39086</v>
      </c>
      <c r="C2376" s="71">
        <v>84</v>
      </c>
      <c r="D2376" s="64" t="s">
        <v>2767</v>
      </c>
      <c r="E2376" s="72">
        <v>455</v>
      </c>
      <c r="F2376" s="62" t="s">
        <v>1594</v>
      </c>
      <c r="G2376" s="62" t="s">
        <v>1587</v>
      </c>
      <c r="H2376" s="62" t="s">
        <v>1597</v>
      </c>
    </row>
    <row r="2377" spans="1:8" x14ac:dyDescent="0.2">
      <c r="A2377" s="72" t="s">
        <v>1598</v>
      </c>
      <c r="B2377" s="74">
        <v>39087</v>
      </c>
      <c r="C2377" s="71">
        <v>991</v>
      </c>
      <c r="D2377" s="64" t="s">
        <v>2767</v>
      </c>
      <c r="E2377" s="72">
        <v>86.5</v>
      </c>
      <c r="F2377" s="62" t="s">
        <v>1963</v>
      </c>
      <c r="G2377" s="62" t="s">
        <v>1587</v>
      </c>
      <c r="H2377" s="62" t="s">
        <v>1528</v>
      </c>
    </row>
    <row r="2378" spans="1:8" x14ac:dyDescent="0.2">
      <c r="A2378" s="72" t="s">
        <v>1600</v>
      </c>
      <c r="B2378" s="74">
        <v>39091</v>
      </c>
      <c r="C2378" s="71">
        <v>992</v>
      </c>
      <c r="D2378" s="64" t="s">
        <v>2767</v>
      </c>
      <c r="E2378" s="72">
        <v>27000</v>
      </c>
      <c r="F2378" s="62" t="s">
        <v>1963</v>
      </c>
      <c r="G2378" s="62" t="s">
        <v>1587</v>
      </c>
      <c r="H2378" s="62" t="s">
        <v>1548</v>
      </c>
    </row>
    <row r="2379" spans="1:8" x14ac:dyDescent="0.2">
      <c r="A2379" s="72" t="s">
        <v>1602</v>
      </c>
      <c r="B2379" s="74">
        <v>39092</v>
      </c>
      <c r="C2379" s="71">
        <v>234</v>
      </c>
      <c r="D2379" s="64" t="s">
        <v>2767</v>
      </c>
      <c r="E2379" s="72">
        <v>224.11</v>
      </c>
      <c r="F2379" s="62" t="s">
        <v>1591</v>
      </c>
      <c r="G2379" s="62" t="s">
        <v>1587</v>
      </c>
      <c r="H2379" s="62" t="s">
        <v>1597</v>
      </c>
    </row>
    <row r="2380" spans="1:8" x14ac:dyDescent="0.2">
      <c r="A2380" s="72" t="s">
        <v>1621</v>
      </c>
      <c r="B2380" s="74">
        <v>39094</v>
      </c>
      <c r="C2380" s="71">
        <v>990</v>
      </c>
      <c r="D2380" s="64" t="s">
        <v>2768</v>
      </c>
      <c r="E2380" s="72">
        <v>375.79</v>
      </c>
      <c r="F2380" s="62" t="s">
        <v>1610</v>
      </c>
      <c r="G2380" s="62" t="s">
        <v>1587</v>
      </c>
      <c r="H2380" s="62" t="s">
        <v>1528</v>
      </c>
    </row>
    <row r="2381" spans="1:8" x14ac:dyDescent="0.2">
      <c r="A2381" s="72" t="s">
        <v>1631</v>
      </c>
      <c r="B2381" s="74">
        <v>39097</v>
      </c>
      <c r="C2381" s="71">
        <v>993</v>
      </c>
      <c r="D2381" s="64" t="s">
        <v>2769</v>
      </c>
      <c r="E2381" s="72">
        <v>13960</v>
      </c>
      <c r="F2381" s="62" t="s">
        <v>1790</v>
      </c>
      <c r="G2381" s="62" t="s">
        <v>1587</v>
      </c>
      <c r="H2381" s="62" t="s">
        <v>1546</v>
      </c>
    </row>
    <row r="2382" spans="1:8" x14ac:dyDescent="0.2">
      <c r="A2382" s="72" t="s">
        <v>1603</v>
      </c>
      <c r="B2382" s="74">
        <v>39097</v>
      </c>
      <c r="C2382" s="71">
        <v>537</v>
      </c>
      <c r="D2382" s="64" t="s">
        <v>2769</v>
      </c>
      <c r="E2382" s="72">
        <v>10400</v>
      </c>
      <c r="F2382" s="62" t="s">
        <v>1963</v>
      </c>
      <c r="G2382" s="62" t="s">
        <v>1587</v>
      </c>
      <c r="H2382" s="62" t="s">
        <v>1581</v>
      </c>
    </row>
    <row r="2383" spans="1:8" x14ac:dyDescent="0.2">
      <c r="A2383" s="72" t="s">
        <v>1604</v>
      </c>
      <c r="B2383" s="74">
        <v>39097</v>
      </c>
      <c r="C2383" s="71">
        <v>289</v>
      </c>
      <c r="D2383" s="64" t="s">
        <v>2770</v>
      </c>
      <c r="E2383" s="72">
        <v>1630</v>
      </c>
      <c r="F2383" s="62" t="s">
        <v>1599</v>
      </c>
      <c r="G2383" s="62" t="s">
        <v>1587</v>
      </c>
      <c r="H2383" s="62" t="s">
        <v>1528</v>
      </c>
    </row>
    <row r="2384" spans="1:8" x14ac:dyDescent="0.2">
      <c r="A2384" s="72" t="s">
        <v>1605</v>
      </c>
      <c r="B2384" s="74">
        <v>39097</v>
      </c>
      <c r="C2384" s="71">
        <v>289</v>
      </c>
      <c r="D2384" s="64" t="s">
        <v>2771</v>
      </c>
      <c r="E2384" s="72">
        <v>7800</v>
      </c>
      <c r="F2384" s="62" t="s">
        <v>1594</v>
      </c>
      <c r="G2384" s="62" t="s">
        <v>1587</v>
      </c>
      <c r="H2384" s="62" t="s">
        <v>1528</v>
      </c>
    </row>
    <row r="2385" spans="1:8" x14ac:dyDescent="0.2">
      <c r="A2385" s="72" t="s">
        <v>1608</v>
      </c>
      <c r="B2385" s="74">
        <v>39097</v>
      </c>
      <c r="C2385" s="71">
        <v>894</v>
      </c>
      <c r="D2385" s="64" t="s">
        <v>2771</v>
      </c>
      <c r="E2385" s="72">
        <v>22067</v>
      </c>
      <c r="F2385" s="62" t="s">
        <v>1963</v>
      </c>
      <c r="G2385" s="62" t="s">
        <v>1587</v>
      </c>
      <c r="H2385" s="62" t="s">
        <v>1528</v>
      </c>
    </row>
    <row r="2386" spans="1:8" x14ac:dyDescent="0.2">
      <c r="A2386" s="72" t="s">
        <v>1609</v>
      </c>
      <c r="B2386" s="74">
        <v>39097</v>
      </c>
      <c r="C2386" s="71">
        <v>659</v>
      </c>
      <c r="D2386" s="64" t="s">
        <v>2771</v>
      </c>
      <c r="E2386" s="72">
        <v>1808</v>
      </c>
      <c r="F2386" s="62" t="s">
        <v>1594</v>
      </c>
      <c r="G2386" s="62" t="s">
        <v>1587</v>
      </c>
      <c r="H2386" s="62" t="s">
        <v>1579</v>
      </c>
    </row>
    <row r="2387" spans="1:8" x14ac:dyDescent="0.2">
      <c r="A2387" s="72" t="s">
        <v>1611</v>
      </c>
      <c r="B2387" s="74">
        <v>39099</v>
      </c>
      <c r="C2387" s="71">
        <v>994</v>
      </c>
      <c r="D2387" s="64" t="s">
        <v>2771</v>
      </c>
      <c r="E2387" s="72">
        <v>30420</v>
      </c>
      <c r="F2387" s="62" t="s">
        <v>1594</v>
      </c>
      <c r="G2387" s="62" t="s">
        <v>1588</v>
      </c>
      <c r="H2387" s="62" t="s">
        <v>2772</v>
      </c>
    </row>
    <row r="2388" spans="1:8" x14ac:dyDescent="0.2">
      <c r="A2388" s="72" t="s">
        <v>1613</v>
      </c>
      <c r="B2388" s="74">
        <v>39099</v>
      </c>
      <c r="C2388" s="71">
        <v>163</v>
      </c>
      <c r="D2388" s="64" t="s">
        <v>2771</v>
      </c>
      <c r="E2388" s="72">
        <v>3380</v>
      </c>
      <c r="F2388" s="62" t="s">
        <v>1599</v>
      </c>
      <c r="G2388" s="62" t="s">
        <v>1587</v>
      </c>
      <c r="H2388" s="62" t="s">
        <v>1528</v>
      </c>
    </row>
    <row r="2389" spans="1:8" x14ac:dyDescent="0.2">
      <c r="A2389" s="72" t="s">
        <v>1614</v>
      </c>
      <c r="B2389" s="74">
        <v>39100</v>
      </c>
      <c r="C2389" s="71">
        <v>163</v>
      </c>
      <c r="D2389" s="64" t="s">
        <v>2771</v>
      </c>
      <c r="E2389" s="72">
        <v>25700</v>
      </c>
      <c r="F2389" s="62" t="s">
        <v>1599</v>
      </c>
      <c r="G2389" s="62" t="s">
        <v>1587</v>
      </c>
      <c r="H2389" s="62" t="s">
        <v>1528</v>
      </c>
    </row>
    <row r="2390" spans="1:8" x14ac:dyDescent="0.2">
      <c r="A2390" s="72" t="s">
        <v>1615</v>
      </c>
      <c r="B2390" s="74">
        <v>39100</v>
      </c>
      <c r="C2390" s="71">
        <v>996</v>
      </c>
      <c r="D2390" s="64" t="s">
        <v>2771</v>
      </c>
      <c r="E2390" s="72">
        <v>88.2</v>
      </c>
      <c r="F2390" s="62" t="s">
        <v>1591</v>
      </c>
      <c r="G2390" s="62" t="s">
        <v>1587</v>
      </c>
      <c r="H2390" s="62" t="s">
        <v>1528</v>
      </c>
    </row>
    <row r="2391" spans="1:8" x14ac:dyDescent="0.2">
      <c r="A2391" s="72" t="s">
        <v>1616</v>
      </c>
      <c r="B2391" s="74">
        <v>39100</v>
      </c>
      <c r="C2391" s="71">
        <v>923</v>
      </c>
      <c r="D2391" s="64" t="s">
        <v>858</v>
      </c>
      <c r="E2391" s="72">
        <v>8517</v>
      </c>
      <c r="F2391" s="62" t="s">
        <v>1594</v>
      </c>
      <c r="G2391" s="62" t="s">
        <v>1587</v>
      </c>
      <c r="H2391" s="62" t="s">
        <v>1597</v>
      </c>
    </row>
    <row r="2392" spans="1:8" x14ac:dyDescent="0.2">
      <c r="A2392" s="72" t="s">
        <v>1617</v>
      </c>
      <c r="B2392" s="74">
        <v>39100</v>
      </c>
      <c r="C2392" s="71">
        <v>523</v>
      </c>
      <c r="D2392" s="64" t="s">
        <v>858</v>
      </c>
      <c r="E2392" s="72">
        <v>5877</v>
      </c>
      <c r="F2392" s="62" t="s">
        <v>1594</v>
      </c>
      <c r="G2392" s="62" t="s">
        <v>1587</v>
      </c>
      <c r="H2392" s="62" t="s">
        <v>1557</v>
      </c>
    </row>
    <row r="2393" spans="1:8" x14ac:dyDescent="0.2">
      <c r="A2393" s="72" t="s">
        <v>1618</v>
      </c>
      <c r="B2393" s="74">
        <v>39100</v>
      </c>
      <c r="C2393" s="71">
        <v>376</v>
      </c>
      <c r="D2393" s="64" t="s">
        <v>858</v>
      </c>
      <c r="E2393" s="72">
        <v>10794</v>
      </c>
      <c r="F2393" s="62" t="s">
        <v>1594</v>
      </c>
      <c r="G2393" s="62" t="s">
        <v>1587</v>
      </c>
      <c r="H2393" s="62" t="s">
        <v>1528</v>
      </c>
    </row>
    <row r="2394" spans="1:8" x14ac:dyDescent="0.2">
      <c r="A2394" s="72" t="s">
        <v>1619</v>
      </c>
      <c r="B2394" s="74">
        <v>39100</v>
      </c>
      <c r="C2394" s="71">
        <v>891</v>
      </c>
      <c r="D2394" s="64" t="s">
        <v>858</v>
      </c>
      <c r="E2394" s="72">
        <v>1464.76</v>
      </c>
      <c r="F2394" s="62" t="s">
        <v>1594</v>
      </c>
      <c r="G2394" s="62" t="s">
        <v>1587</v>
      </c>
      <c r="H2394" s="62" t="s">
        <v>1597</v>
      </c>
    </row>
    <row r="2395" spans="1:8" x14ac:dyDescent="0.2">
      <c r="A2395" s="72">
        <v>1</v>
      </c>
      <c r="B2395" s="74">
        <v>39101</v>
      </c>
      <c r="C2395" s="71">
        <v>894</v>
      </c>
      <c r="D2395" s="64" t="s">
        <v>858</v>
      </c>
      <c r="E2395" s="27">
        <v>7160</v>
      </c>
      <c r="F2395" s="62" t="s">
        <v>1963</v>
      </c>
      <c r="G2395" s="62" t="s">
        <v>1587</v>
      </c>
      <c r="H2395" s="62" t="s">
        <v>1528</v>
      </c>
    </row>
    <row r="2396" spans="1:8" x14ac:dyDescent="0.2">
      <c r="A2396" s="72" t="s">
        <v>1620</v>
      </c>
      <c r="B2396" s="74">
        <v>39101</v>
      </c>
      <c r="C2396" s="71">
        <v>923</v>
      </c>
      <c r="D2396" s="64" t="s">
        <v>560</v>
      </c>
      <c r="E2396" s="72">
        <v>32400</v>
      </c>
      <c r="F2396" s="62" t="s">
        <v>1594</v>
      </c>
      <c r="G2396" s="62" t="s">
        <v>1587</v>
      </c>
      <c r="H2396" s="62" t="s">
        <v>1597</v>
      </c>
    </row>
    <row r="2397" spans="1:8" x14ac:dyDescent="0.2">
      <c r="A2397" s="72" t="s">
        <v>1622</v>
      </c>
      <c r="B2397" s="74">
        <v>39101</v>
      </c>
      <c r="C2397" s="71">
        <v>923</v>
      </c>
      <c r="D2397" s="64" t="s">
        <v>560</v>
      </c>
      <c r="E2397" s="69">
        <v>16200</v>
      </c>
      <c r="F2397" s="62" t="s">
        <v>1594</v>
      </c>
      <c r="G2397" s="62" t="s">
        <v>1587</v>
      </c>
      <c r="H2397" s="62" t="s">
        <v>1597</v>
      </c>
    </row>
    <row r="2398" spans="1:8" x14ac:dyDescent="0.2">
      <c r="A2398" s="72" t="s">
        <v>1623</v>
      </c>
      <c r="B2398" s="74">
        <v>39101</v>
      </c>
      <c r="C2398" s="71">
        <v>608</v>
      </c>
      <c r="D2398" s="64" t="s">
        <v>2773</v>
      </c>
      <c r="E2398" s="72">
        <v>416.99</v>
      </c>
      <c r="F2398" s="62" t="s">
        <v>1594</v>
      </c>
      <c r="G2398" s="62" t="s">
        <v>1587</v>
      </c>
      <c r="H2398" s="62" t="s">
        <v>1597</v>
      </c>
    </row>
    <row r="2399" spans="1:8" x14ac:dyDescent="0.2">
      <c r="A2399" s="72" t="s">
        <v>1624</v>
      </c>
      <c r="B2399" s="74">
        <v>39101</v>
      </c>
      <c r="C2399" s="71">
        <v>936</v>
      </c>
      <c r="D2399" s="64" t="s">
        <v>655</v>
      </c>
      <c r="E2399" s="72">
        <v>13600</v>
      </c>
      <c r="F2399" s="62" t="s">
        <v>1594</v>
      </c>
      <c r="G2399" s="62" t="s">
        <v>1587</v>
      </c>
      <c r="H2399" s="62" t="s">
        <v>1528</v>
      </c>
    </row>
    <row r="2400" spans="1:8" x14ac:dyDescent="0.2">
      <c r="A2400" s="72" t="s">
        <v>1625</v>
      </c>
      <c r="B2400" s="74">
        <v>39104</v>
      </c>
      <c r="C2400" s="71">
        <v>315</v>
      </c>
      <c r="D2400" s="64" t="s">
        <v>655</v>
      </c>
      <c r="E2400" s="72">
        <v>289.35000000000002</v>
      </c>
      <c r="F2400" s="62" t="s">
        <v>1594</v>
      </c>
      <c r="G2400" s="62" t="s">
        <v>1587</v>
      </c>
      <c r="H2400" s="62" t="s">
        <v>1597</v>
      </c>
    </row>
    <row r="2401" spans="1:8" x14ac:dyDescent="0.2">
      <c r="A2401" s="72" t="s">
        <v>1626</v>
      </c>
      <c r="B2401" s="74">
        <v>39104</v>
      </c>
      <c r="C2401" s="71">
        <v>997</v>
      </c>
      <c r="D2401" s="64" t="s">
        <v>655</v>
      </c>
      <c r="E2401" s="72">
        <v>8040</v>
      </c>
      <c r="F2401" s="62" t="s">
        <v>1591</v>
      </c>
      <c r="G2401" s="62" t="s">
        <v>1588</v>
      </c>
      <c r="H2401" s="62" t="s">
        <v>2774</v>
      </c>
    </row>
    <row r="2402" spans="1:8" x14ac:dyDescent="0.2">
      <c r="A2402" s="72" t="s">
        <v>1627</v>
      </c>
      <c r="B2402" s="74">
        <v>39104</v>
      </c>
      <c r="C2402" s="71">
        <v>997</v>
      </c>
      <c r="D2402" s="64" t="s">
        <v>655</v>
      </c>
      <c r="E2402" s="72">
        <v>7077</v>
      </c>
      <c r="F2402" s="62" t="s">
        <v>1591</v>
      </c>
      <c r="G2402" s="62" t="s">
        <v>1588</v>
      </c>
      <c r="H2402" s="62" t="s">
        <v>2774</v>
      </c>
    </row>
    <row r="2403" spans="1:8" x14ac:dyDescent="0.2">
      <c r="A2403" s="72" t="s">
        <v>1629</v>
      </c>
      <c r="B2403" s="74">
        <v>39104</v>
      </c>
      <c r="C2403" s="71">
        <v>680</v>
      </c>
      <c r="D2403" s="64" t="s">
        <v>655</v>
      </c>
      <c r="E2403" s="72">
        <v>8450</v>
      </c>
      <c r="F2403" s="62" t="s">
        <v>1594</v>
      </c>
      <c r="G2403" s="62" t="s">
        <v>1587</v>
      </c>
      <c r="H2403" s="62" t="s">
        <v>1557</v>
      </c>
    </row>
    <row r="2404" spans="1:8" x14ac:dyDescent="0.2">
      <c r="A2404" s="72" t="s">
        <v>1630</v>
      </c>
      <c r="B2404" s="74">
        <v>39105</v>
      </c>
      <c r="C2404" s="71">
        <v>30</v>
      </c>
      <c r="D2404" s="64" t="s">
        <v>655</v>
      </c>
      <c r="E2404" s="27">
        <v>10090</v>
      </c>
      <c r="F2404" s="62" t="s">
        <v>1594</v>
      </c>
      <c r="G2404" s="62" t="s">
        <v>1587</v>
      </c>
      <c r="H2404" s="62" t="s">
        <v>1557</v>
      </c>
    </row>
    <row r="2405" spans="1:8" x14ac:dyDescent="0.2">
      <c r="A2405" s="72" t="s">
        <v>1632</v>
      </c>
      <c r="B2405" s="74">
        <v>39105</v>
      </c>
      <c r="C2405" s="71">
        <v>591</v>
      </c>
      <c r="D2405" s="64" t="s">
        <v>655</v>
      </c>
      <c r="E2405" s="27">
        <v>1640</v>
      </c>
      <c r="F2405" s="62" t="s">
        <v>1963</v>
      </c>
      <c r="G2405" s="62" t="s">
        <v>1587</v>
      </c>
      <c r="H2405" s="62" t="s">
        <v>1528</v>
      </c>
    </row>
    <row r="2406" spans="1:8" x14ac:dyDescent="0.2">
      <c r="A2406" s="72" t="s">
        <v>1633</v>
      </c>
      <c r="B2406" s="74">
        <v>39105</v>
      </c>
      <c r="C2406" s="71">
        <v>894</v>
      </c>
      <c r="D2406" s="64" t="s">
        <v>655</v>
      </c>
      <c r="E2406" s="27">
        <v>161.29</v>
      </c>
      <c r="F2406" s="62" t="s">
        <v>1963</v>
      </c>
      <c r="G2406" s="62" t="s">
        <v>1587</v>
      </c>
      <c r="H2406" s="62" t="s">
        <v>1528</v>
      </c>
    </row>
    <row r="2407" spans="1:8" x14ac:dyDescent="0.2">
      <c r="A2407" s="72" t="s">
        <v>1634</v>
      </c>
      <c r="B2407" s="74">
        <v>39105</v>
      </c>
      <c r="C2407" s="71">
        <v>618</v>
      </c>
      <c r="D2407" s="64" t="s">
        <v>2775</v>
      </c>
      <c r="E2407" s="72">
        <v>6075</v>
      </c>
      <c r="F2407" s="62" t="s">
        <v>1594</v>
      </c>
      <c r="G2407" s="62" t="s">
        <v>1587</v>
      </c>
      <c r="H2407" s="62" t="s">
        <v>1544</v>
      </c>
    </row>
    <row r="2408" spans="1:8" x14ac:dyDescent="0.2">
      <c r="A2408" s="72" t="s">
        <v>1635</v>
      </c>
      <c r="B2408" s="74">
        <v>39106</v>
      </c>
      <c r="C2408" s="71">
        <v>346</v>
      </c>
      <c r="D2408" s="64" t="s">
        <v>2776</v>
      </c>
      <c r="E2408" s="72">
        <v>11665</v>
      </c>
      <c r="F2408" s="62" t="s">
        <v>1594</v>
      </c>
      <c r="G2408" s="62" t="s">
        <v>1587</v>
      </c>
      <c r="H2408" s="62" t="s">
        <v>1597</v>
      </c>
    </row>
    <row r="2409" spans="1:8" x14ac:dyDescent="0.2">
      <c r="A2409" s="72" t="s">
        <v>1636</v>
      </c>
      <c r="B2409" s="74">
        <v>39106</v>
      </c>
      <c r="C2409" s="71">
        <v>869</v>
      </c>
      <c r="D2409" s="64" t="s">
        <v>2777</v>
      </c>
      <c r="E2409" s="72">
        <v>4295</v>
      </c>
      <c r="F2409" s="62" t="s">
        <v>1594</v>
      </c>
      <c r="G2409" s="62" t="s">
        <v>1587</v>
      </c>
      <c r="H2409" s="62" t="s">
        <v>1597</v>
      </c>
    </row>
    <row r="2410" spans="1:8" x14ac:dyDescent="0.2">
      <c r="A2410" s="72" t="s">
        <v>1637</v>
      </c>
      <c r="B2410" s="74">
        <v>39106</v>
      </c>
      <c r="C2410" s="71">
        <v>663</v>
      </c>
      <c r="D2410" s="64" t="s">
        <v>720</v>
      </c>
      <c r="E2410" s="72">
        <v>10597</v>
      </c>
      <c r="F2410" s="62" t="s">
        <v>1610</v>
      </c>
      <c r="G2410" s="62" t="s">
        <v>1587</v>
      </c>
      <c r="H2410" s="62" t="s">
        <v>1538</v>
      </c>
    </row>
    <row r="2411" spans="1:8" x14ac:dyDescent="0.2">
      <c r="A2411" s="72" t="s">
        <v>1638</v>
      </c>
      <c r="B2411" s="74">
        <v>39107</v>
      </c>
      <c r="C2411" s="71">
        <v>127</v>
      </c>
      <c r="D2411" s="64" t="s">
        <v>720</v>
      </c>
      <c r="E2411" s="72">
        <v>8220</v>
      </c>
      <c r="F2411" s="62" t="s">
        <v>1594</v>
      </c>
      <c r="G2411" s="62" t="s">
        <v>1587</v>
      </c>
      <c r="H2411" s="62" t="s">
        <v>1557</v>
      </c>
    </row>
    <row r="2412" spans="1:8" x14ac:dyDescent="0.2">
      <c r="A2412" s="72" t="s">
        <v>1639</v>
      </c>
      <c r="B2412" s="74">
        <v>39107</v>
      </c>
      <c r="C2412" s="71">
        <v>321</v>
      </c>
      <c r="D2412" s="64" t="s">
        <v>720</v>
      </c>
      <c r="E2412" s="72">
        <v>7600</v>
      </c>
      <c r="F2412" s="62" t="s">
        <v>1594</v>
      </c>
      <c r="G2412" s="62" t="s">
        <v>1587</v>
      </c>
      <c r="H2412" s="62" t="s">
        <v>1597</v>
      </c>
    </row>
    <row r="2413" spans="1:8" x14ac:dyDescent="0.2">
      <c r="A2413" s="72" t="s">
        <v>1640</v>
      </c>
      <c r="B2413" s="74">
        <v>39107</v>
      </c>
      <c r="C2413" s="71">
        <v>333</v>
      </c>
      <c r="D2413" s="64" t="s">
        <v>720</v>
      </c>
      <c r="E2413" s="27">
        <v>10800</v>
      </c>
      <c r="F2413" s="62" t="s">
        <v>1594</v>
      </c>
      <c r="G2413" s="62" t="s">
        <v>1587</v>
      </c>
      <c r="H2413" s="62" t="s">
        <v>1557</v>
      </c>
    </row>
    <row r="2414" spans="1:8" x14ac:dyDescent="0.2">
      <c r="A2414" s="72" t="s">
        <v>1641</v>
      </c>
      <c r="B2414" s="74">
        <v>39107</v>
      </c>
      <c r="C2414" s="71">
        <v>310</v>
      </c>
      <c r="D2414" s="64" t="s">
        <v>2778</v>
      </c>
      <c r="E2414" s="72">
        <v>8245</v>
      </c>
      <c r="F2414" s="62" t="s">
        <v>1594</v>
      </c>
      <c r="G2414" s="62" t="s">
        <v>1587</v>
      </c>
      <c r="H2414" s="62" t="s">
        <v>1597</v>
      </c>
    </row>
    <row r="2415" spans="1:8" x14ac:dyDescent="0.2">
      <c r="A2415" s="72" t="s">
        <v>1642</v>
      </c>
      <c r="B2415" s="74">
        <v>39107</v>
      </c>
      <c r="C2415" s="71">
        <v>456</v>
      </c>
      <c r="D2415" s="64" t="s">
        <v>2779</v>
      </c>
      <c r="E2415" s="72">
        <v>6800</v>
      </c>
      <c r="F2415" s="62" t="s">
        <v>1610</v>
      </c>
      <c r="G2415" s="62" t="s">
        <v>1587</v>
      </c>
      <c r="H2415" s="62" t="s">
        <v>1528</v>
      </c>
    </row>
    <row r="2416" spans="1:8" x14ac:dyDescent="0.2">
      <c r="A2416" s="72" t="s">
        <v>1643</v>
      </c>
      <c r="B2416" s="74">
        <v>39107</v>
      </c>
      <c r="C2416" s="71">
        <v>998</v>
      </c>
      <c r="D2416" s="64" t="s">
        <v>2779</v>
      </c>
      <c r="E2416" s="72">
        <v>436.87</v>
      </c>
      <c r="F2416" s="62" t="s">
        <v>1591</v>
      </c>
      <c r="G2416" s="62" t="s">
        <v>1587</v>
      </c>
      <c r="H2416" s="62" t="s">
        <v>1541</v>
      </c>
    </row>
    <row r="2417" spans="1:8" x14ac:dyDescent="0.2">
      <c r="A2417" s="72" t="s">
        <v>1644</v>
      </c>
      <c r="B2417" s="74">
        <v>39107</v>
      </c>
      <c r="C2417" s="71">
        <v>414</v>
      </c>
      <c r="D2417" s="64" t="s">
        <v>2779</v>
      </c>
      <c r="E2417" s="72">
        <v>15876</v>
      </c>
      <c r="F2417" s="62" t="s">
        <v>1610</v>
      </c>
      <c r="G2417" s="62" t="s">
        <v>1588</v>
      </c>
      <c r="H2417" s="62" t="s">
        <v>1607</v>
      </c>
    </row>
    <row r="2418" spans="1:8" x14ac:dyDescent="0.2">
      <c r="A2418" s="72" t="s">
        <v>1645</v>
      </c>
      <c r="B2418" s="74">
        <v>39111</v>
      </c>
      <c r="C2418" s="71">
        <v>414</v>
      </c>
      <c r="D2418" s="64" t="s">
        <v>2779</v>
      </c>
      <c r="E2418" s="72">
        <v>31742.16</v>
      </c>
      <c r="F2418" s="62" t="s">
        <v>1612</v>
      </c>
      <c r="G2418" s="62" t="s">
        <v>1588</v>
      </c>
      <c r="H2418" s="62" t="s">
        <v>1607</v>
      </c>
    </row>
    <row r="2419" spans="1:8" x14ac:dyDescent="0.2">
      <c r="A2419" s="72" t="s">
        <v>1646</v>
      </c>
      <c r="B2419" s="74">
        <v>39111</v>
      </c>
      <c r="C2419" s="71">
        <v>414</v>
      </c>
      <c r="D2419" s="64" t="s">
        <v>2779</v>
      </c>
      <c r="E2419" s="72">
        <v>12700</v>
      </c>
      <c r="F2419" s="62" t="s">
        <v>1612</v>
      </c>
      <c r="G2419" s="62" t="s">
        <v>1588</v>
      </c>
      <c r="H2419" s="62" t="s">
        <v>1607</v>
      </c>
    </row>
    <row r="2420" spans="1:8" x14ac:dyDescent="0.2">
      <c r="A2420" s="72" t="s">
        <v>1647</v>
      </c>
      <c r="B2420" s="74">
        <v>39111</v>
      </c>
      <c r="C2420" s="71">
        <v>923</v>
      </c>
      <c r="D2420" s="64" t="s">
        <v>2779</v>
      </c>
      <c r="E2420" s="72">
        <v>9750</v>
      </c>
      <c r="F2420" s="62" t="s">
        <v>1594</v>
      </c>
      <c r="G2420" s="62" t="s">
        <v>1587</v>
      </c>
      <c r="H2420" s="62" t="s">
        <v>1597</v>
      </c>
    </row>
    <row r="2421" spans="1:8" x14ac:dyDescent="0.2">
      <c r="A2421" s="72" t="s">
        <v>1648</v>
      </c>
      <c r="B2421" s="74">
        <v>39113</v>
      </c>
      <c r="C2421" s="71">
        <v>869</v>
      </c>
      <c r="D2421" s="64" t="s">
        <v>2779</v>
      </c>
      <c r="E2421" s="72">
        <v>13500</v>
      </c>
      <c r="F2421" s="62" t="s">
        <v>1594</v>
      </c>
      <c r="G2421" s="62" t="s">
        <v>1587</v>
      </c>
      <c r="H2421" s="62" t="s">
        <v>1597</v>
      </c>
    </row>
    <row r="2422" spans="1:8" x14ac:dyDescent="0.2">
      <c r="A2422" s="72" t="s">
        <v>1649</v>
      </c>
      <c r="B2422" s="74">
        <v>39113</v>
      </c>
      <c r="C2422" s="71">
        <v>601</v>
      </c>
      <c r="D2422" s="64" t="s">
        <v>2779</v>
      </c>
      <c r="E2422" s="72">
        <v>119000</v>
      </c>
      <c r="F2422" s="62" t="s">
        <v>1594</v>
      </c>
      <c r="G2422" s="62" t="s">
        <v>1587</v>
      </c>
      <c r="H2422" s="62" t="s">
        <v>1528</v>
      </c>
    </row>
    <row r="2423" spans="1:8" x14ac:dyDescent="0.2">
      <c r="A2423" s="72" t="s">
        <v>1650</v>
      </c>
      <c r="B2423" s="74">
        <v>39113</v>
      </c>
      <c r="C2423" s="71">
        <v>452</v>
      </c>
      <c r="D2423" s="64" t="s">
        <v>2779</v>
      </c>
      <c r="E2423" s="72">
        <v>30600</v>
      </c>
      <c r="F2423" s="62" t="s">
        <v>1594</v>
      </c>
      <c r="G2423" s="62" t="s">
        <v>1587</v>
      </c>
      <c r="H2423" s="62" t="s">
        <v>1597</v>
      </c>
    </row>
    <row r="2424" spans="1:8" x14ac:dyDescent="0.2">
      <c r="A2424" s="72" t="s">
        <v>1651</v>
      </c>
      <c r="B2424" s="74">
        <v>39113</v>
      </c>
      <c r="C2424" s="71">
        <v>944</v>
      </c>
      <c r="D2424" s="64" t="s">
        <v>2779</v>
      </c>
      <c r="E2424" s="72">
        <v>21300</v>
      </c>
      <c r="F2424" s="62" t="s">
        <v>1594</v>
      </c>
      <c r="G2424" s="62" t="s">
        <v>1587</v>
      </c>
      <c r="H2424" s="62" t="s">
        <v>1528</v>
      </c>
    </row>
    <row r="2425" spans="1:8" x14ac:dyDescent="0.2">
      <c r="A2425" s="72" t="s">
        <v>1652</v>
      </c>
      <c r="B2425" s="74">
        <v>39113</v>
      </c>
      <c r="C2425" s="71">
        <v>1008</v>
      </c>
      <c r="D2425" s="64" t="s">
        <v>2780</v>
      </c>
      <c r="E2425" s="72">
        <v>13400</v>
      </c>
      <c r="F2425" s="62" t="s">
        <v>1594</v>
      </c>
      <c r="G2425" s="62" t="s">
        <v>1587</v>
      </c>
      <c r="H2425" s="62" t="s">
        <v>1597</v>
      </c>
    </row>
    <row r="2426" spans="1:8" x14ac:dyDescent="0.2">
      <c r="A2426" s="72" t="s">
        <v>1653</v>
      </c>
      <c r="B2426" s="74">
        <v>39113</v>
      </c>
      <c r="C2426" s="71">
        <v>211</v>
      </c>
      <c r="D2426" s="64" t="s">
        <v>2780</v>
      </c>
      <c r="E2426" s="72">
        <v>200</v>
      </c>
      <c r="F2426" s="62" t="s">
        <v>1594</v>
      </c>
      <c r="G2426" s="62" t="s">
        <v>1587</v>
      </c>
      <c r="H2426" s="62" t="s">
        <v>1597</v>
      </c>
    </row>
    <row r="2427" spans="1:8" x14ac:dyDescent="0.2">
      <c r="A2427" s="72" t="s">
        <v>1655</v>
      </c>
      <c r="B2427" s="74">
        <v>39113</v>
      </c>
      <c r="C2427" s="71">
        <v>211</v>
      </c>
      <c r="D2427" s="64" t="s">
        <v>2780</v>
      </c>
      <c r="E2427" s="72">
        <v>8878</v>
      </c>
      <c r="F2427" s="62" t="s">
        <v>1594</v>
      </c>
      <c r="G2427" s="62" t="s">
        <v>1587</v>
      </c>
      <c r="H2427" s="62" t="s">
        <v>1597</v>
      </c>
    </row>
    <row r="2428" spans="1:8" x14ac:dyDescent="0.2">
      <c r="A2428" s="72" t="s">
        <v>1657</v>
      </c>
      <c r="B2428" s="74">
        <v>39113</v>
      </c>
      <c r="C2428" s="71">
        <v>530</v>
      </c>
      <c r="D2428" s="64" t="s">
        <v>2780</v>
      </c>
      <c r="E2428" s="72">
        <v>9990</v>
      </c>
      <c r="F2428" s="62" t="s">
        <v>1963</v>
      </c>
      <c r="G2428" s="62" t="s">
        <v>1587</v>
      </c>
      <c r="H2428" s="62" t="s">
        <v>1528</v>
      </c>
    </row>
    <row r="2429" spans="1:8" x14ac:dyDescent="0.2">
      <c r="A2429" s="72" t="s">
        <v>1659</v>
      </c>
      <c r="B2429" s="74">
        <v>39113</v>
      </c>
      <c r="C2429" s="71">
        <v>418</v>
      </c>
      <c r="D2429" s="64" t="s">
        <v>2780</v>
      </c>
      <c r="E2429" s="72">
        <v>8800</v>
      </c>
      <c r="F2429" s="62" t="s">
        <v>1610</v>
      </c>
      <c r="G2429" s="62" t="s">
        <v>1587</v>
      </c>
      <c r="H2429" s="62" t="s">
        <v>1597</v>
      </c>
    </row>
    <row r="2430" spans="1:8" x14ac:dyDescent="0.2">
      <c r="A2430" s="72" t="s">
        <v>1660</v>
      </c>
      <c r="B2430" s="74">
        <v>39113</v>
      </c>
      <c r="C2430" s="71">
        <v>591</v>
      </c>
      <c r="D2430" s="64" t="s">
        <v>2780</v>
      </c>
      <c r="E2430" s="72">
        <v>10425</v>
      </c>
      <c r="F2430" s="62" t="s">
        <v>1963</v>
      </c>
      <c r="G2430" s="62" t="s">
        <v>1587</v>
      </c>
      <c r="H2430" s="62" t="s">
        <v>1528</v>
      </c>
    </row>
    <row r="2431" spans="1:8" x14ac:dyDescent="0.2">
      <c r="A2431" s="72" t="s">
        <v>1662</v>
      </c>
      <c r="B2431" s="74">
        <v>39113</v>
      </c>
      <c r="C2431" s="71">
        <v>346</v>
      </c>
      <c r="D2431" s="64" t="s">
        <v>2781</v>
      </c>
      <c r="E2431" s="72">
        <v>385</v>
      </c>
      <c r="F2431" s="62" t="s">
        <v>1610</v>
      </c>
      <c r="G2431" s="62" t="s">
        <v>1587</v>
      </c>
      <c r="H2431" s="62" t="s">
        <v>1597</v>
      </c>
    </row>
    <row r="2432" spans="1:8" x14ac:dyDescent="0.2">
      <c r="A2432" s="72" t="s">
        <v>1667</v>
      </c>
      <c r="B2432" s="74">
        <v>39113</v>
      </c>
      <c r="C2432" s="71">
        <v>999</v>
      </c>
      <c r="D2432" s="64" t="s">
        <v>1419</v>
      </c>
      <c r="E2432" s="72">
        <v>296.3</v>
      </c>
      <c r="F2432" s="62" t="s">
        <v>1963</v>
      </c>
      <c r="G2432" s="62" t="s">
        <v>1587</v>
      </c>
      <c r="H2432" s="62" t="s">
        <v>1528</v>
      </c>
    </row>
    <row r="2433" spans="1:8" x14ac:dyDescent="0.2">
      <c r="A2433" s="72" t="s">
        <v>1664</v>
      </c>
      <c r="B2433" s="74">
        <v>39113</v>
      </c>
      <c r="C2433" s="71">
        <v>289</v>
      </c>
      <c r="D2433" s="64" t="s">
        <v>1419</v>
      </c>
      <c r="E2433" s="72">
        <v>987.78</v>
      </c>
      <c r="F2433" s="62" t="s">
        <v>1594</v>
      </c>
      <c r="G2433" s="62" t="s">
        <v>1587</v>
      </c>
      <c r="H2433" s="62" t="s">
        <v>1528</v>
      </c>
    </row>
    <row r="2434" spans="1:8" x14ac:dyDescent="0.2">
      <c r="A2434" s="72" t="s">
        <v>1666</v>
      </c>
      <c r="B2434" s="74">
        <v>39113</v>
      </c>
      <c r="C2434" s="71">
        <v>705</v>
      </c>
      <c r="D2434" s="64" t="s">
        <v>1419</v>
      </c>
      <c r="E2434" s="27">
        <v>110</v>
      </c>
      <c r="F2434" s="62" t="s">
        <v>1594</v>
      </c>
      <c r="G2434" s="62" t="s">
        <v>1587</v>
      </c>
      <c r="H2434" s="62" t="s">
        <v>1597</v>
      </c>
    </row>
    <row r="2435" spans="1:8" x14ac:dyDescent="0.2">
      <c r="A2435" s="72" t="s">
        <v>1669</v>
      </c>
      <c r="B2435" s="74">
        <v>39113</v>
      </c>
      <c r="C2435" s="71">
        <v>314</v>
      </c>
      <c r="D2435" s="64" t="s">
        <v>2782</v>
      </c>
      <c r="E2435" s="72">
        <v>13700</v>
      </c>
      <c r="F2435" s="62" t="s">
        <v>1594</v>
      </c>
      <c r="G2435" s="62" t="s">
        <v>1587</v>
      </c>
      <c r="H2435" s="62" t="s">
        <v>1597</v>
      </c>
    </row>
    <row r="2436" spans="1:8" x14ac:dyDescent="0.2">
      <c r="A2436" s="72" t="s">
        <v>1671</v>
      </c>
      <c r="B2436" s="74">
        <v>39113</v>
      </c>
      <c r="C2436" s="71">
        <v>486</v>
      </c>
      <c r="D2436" s="64" t="s">
        <v>2783</v>
      </c>
      <c r="E2436" s="72">
        <v>41.74</v>
      </c>
      <c r="F2436" s="62" t="s">
        <v>1594</v>
      </c>
      <c r="G2436" s="62" t="s">
        <v>1587</v>
      </c>
      <c r="H2436" s="62" t="s">
        <v>1536</v>
      </c>
    </row>
    <row r="2437" spans="1:8" x14ac:dyDescent="0.2">
      <c r="A2437" s="72" t="s">
        <v>1673</v>
      </c>
      <c r="B2437" s="74">
        <v>39113</v>
      </c>
      <c r="C2437" s="71">
        <v>603</v>
      </c>
      <c r="D2437" s="64" t="s">
        <v>999</v>
      </c>
      <c r="E2437" s="72">
        <v>4200</v>
      </c>
      <c r="F2437" s="62" t="s">
        <v>1594</v>
      </c>
      <c r="G2437" s="62" t="s">
        <v>1587</v>
      </c>
      <c r="H2437" s="62" t="s">
        <v>1538</v>
      </c>
    </row>
    <row r="2438" spans="1:8" x14ac:dyDescent="0.2">
      <c r="A2438" s="72" t="s">
        <v>1674</v>
      </c>
      <c r="B2438" s="74">
        <v>39115</v>
      </c>
      <c r="C2438" s="71">
        <v>975</v>
      </c>
      <c r="D2438" s="64" t="s">
        <v>999</v>
      </c>
      <c r="E2438" s="72">
        <v>3000</v>
      </c>
      <c r="F2438" s="62" t="s">
        <v>1591</v>
      </c>
      <c r="G2438" s="62" t="s">
        <v>1588</v>
      </c>
      <c r="H2438" s="62" t="s">
        <v>2569</v>
      </c>
    </row>
    <row r="2439" spans="1:8" x14ac:dyDescent="0.2">
      <c r="A2439" s="72" t="s">
        <v>1676</v>
      </c>
      <c r="B2439" s="74">
        <v>39115</v>
      </c>
      <c r="C2439" s="71">
        <v>744</v>
      </c>
      <c r="D2439" s="64" t="s">
        <v>999</v>
      </c>
      <c r="E2439" s="72">
        <v>3114</v>
      </c>
      <c r="F2439" s="62" t="s">
        <v>1610</v>
      </c>
      <c r="G2439" s="62" t="s">
        <v>1588</v>
      </c>
      <c r="H2439" s="62" t="s">
        <v>1607</v>
      </c>
    </row>
    <row r="2440" spans="1:8" x14ac:dyDescent="0.2">
      <c r="A2440" s="72" t="s">
        <v>1677</v>
      </c>
      <c r="B2440" s="74">
        <v>39115</v>
      </c>
      <c r="C2440" s="71">
        <v>19</v>
      </c>
      <c r="D2440" s="64" t="s">
        <v>999</v>
      </c>
      <c r="E2440" s="72">
        <v>3114</v>
      </c>
      <c r="F2440" s="62" t="s">
        <v>1594</v>
      </c>
      <c r="G2440" s="62" t="s">
        <v>1587</v>
      </c>
      <c r="H2440" s="62" t="s">
        <v>1528</v>
      </c>
    </row>
    <row r="2441" spans="1:8" x14ac:dyDescent="0.2">
      <c r="A2441" s="72" t="s">
        <v>1678</v>
      </c>
      <c r="B2441" s="74">
        <v>39118</v>
      </c>
      <c r="C2441" s="71">
        <v>735</v>
      </c>
      <c r="D2441" s="64" t="s">
        <v>999</v>
      </c>
      <c r="E2441" s="72">
        <v>348</v>
      </c>
      <c r="F2441" s="62" t="s">
        <v>1599</v>
      </c>
      <c r="G2441" s="62" t="s">
        <v>1587</v>
      </c>
      <c r="H2441" s="62" t="s">
        <v>1570</v>
      </c>
    </row>
    <row r="2442" spans="1:8" x14ac:dyDescent="0.2">
      <c r="A2442" s="72" t="s">
        <v>1680</v>
      </c>
      <c r="B2442" s="74">
        <v>39118</v>
      </c>
      <c r="C2442" s="71">
        <v>295</v>
      </c>
      <c r="D2442" s="64" t="s">
        <v>999</v>
      </c>
      <c r="E2442" s="27">
        <v>3283</v>
      </c>
      <c r="F2442" s="62" t="s">
        <v>1610</v>
      </c>
      <c r="G2442" s="62" t="s">
        <v>1587</v>
      </c>
      <c r="H2442" s="62" t="s">
        <v>1597</v>
      </c>
    </row>
    <row r="2443" spans="1:8" x14ac:dyDescent="0.2">
      <c r="A2443" s="72" t="s">
        <v>1682</v>
      </c>
      <c r="B2443" s="74">
        <v>39118</v>
      </c>
      <c r="C2443" s="71">
        <v>824</v>
      </c>
      <c r="D2443" s="64" t="s">
        <v>999</v>
      </c>
      <c r="E2443" s="27">
        <v>637</v>
      </c>
      <c r="F2443" s="62" t="s">
        <v>1610</v>
      </c>
      <c r="G2443" s="62" t="s">
        <v>1587</v>
      </c>
      <c r="H2443" s="62" t="s">
        <v>1544</v>
      </c>
    </row>
    <row r="2444" spans="1:8" x14ac:dyDescent="0.2">
      <c r="A2444" s="72" t="s">
        <v>1683</v>
      </c>
      <c r="B2444" s="74">
        <v>39119</v>
      </c>
      <c r="C2444" s="71">
        <v>865</v>
      </c>
      <c r="D2444" s="64" t="s">
        <v>2784</v>
      </c>
      <c r="E2444" s="72">
        <v>300</v>
      </c>
      <c r="F2444" s="62" t="s">
        <v>1594</v>
      </c>
      <c r="G2444" s="62" t="s">
        <v>1587</v>
      </c>
      <c r="H2444" s="62" t="s">
        <v>1528</v>
      </c>
    </row>
    <row r="2445" spans="1:8" x14ac:dyDescent="0.2">
      <c r="A2445" s="72" t="s">
        <v>1684</v>
      </c>
      <c r="B2445" s="74">
        <v>39119</v>
      </c>
      <c r="C2445" s="71">
        <v>606</v>
      </c>
      <c r="D2445" s="64" t="s">
        <v>2785</v>
      </c>
      <c r="E2445" s="72">
        <v>5285</v>
      </c>
      <c r="F2445" s="62" t="s">
        <v>1594</v>
      </c>
      <c r="G2445" s="62" t="s">
        <v>1587</v>
      </c>
      <c r="H2445" s="62" t="s">
        <v>1541</v>
      </c>
    </row>
    <row r="2446" spans="1:8" x14ac:dyDescent="0.2">
      <c r="A2446" s="72" t="s">
        <v>1685</v>
      </c>
      <c r="B2446" s="74">
        <v>39119</v>
      </c>
      <c r="C2446" s="71">
        <v>355</v>
      </c>
      <c r="D2446" s="64" t="s">
        <v>1337</v>
      </c>
      <c r="E2446" s="72">
        <v>10890</v>
      </c>
      <c r="F2446" s="62" t="s">
        <v>1599</v>
      </c>
      <c r="G2446" s="62" t="s">
        <v>1587</v>
      </c>
      <c r="H2446" s="62" t="s">
        <v>1541</v>
      </c>
    </row>
    <row r="2447" spans="1:8" x14ac:dyDescent="0.2">
      <c r="A2447" s="72" t="s">
        <v>1688</v>
      </c>
      <c r="B2447" s="74">
        <v>39120</v>
      </c>
      <c r="C2447" s="71">
        <v>289</v>
      </c>
      <c r="D2447" s="64" t="s">
        <v>1337</v>
      </c>
      <c r="E2447" s="27">
        <v>450</v>
      </c>
      <c r="F2447" s="62" t="s">
        <v>1599</v>
      </c>
      <c r="G2447" s="62" t="s">
        <v>1587</v>
      </c>
      <c r="H2447" s="62" t="s">
        <v>1528</v>
      </c>
    </row>
    <row r="2448" spans="1:8" x14ac:dyDescent="0.2">
      <c r="A2448" s="72" t="s">
        <v>1689</v>
      </c>
      <c r="B2448" s="74">
        <v>39121</v>
      </c>
      <c r="C2448" s="71">
        <v>646</v>
      </c>
      <c r="D2448" s="64" t="s">
        <v>2786</v>
      </c>
      <c r="E2448" s="72">
        <v>450</v>
      </c>
      <c r="F2448" s="62" t="s">
        <v>1610</v>
      </c>
      <c r="G2448" s="62" t="s">
        <v>1587</v>
      </c>
      <c r="H2448" s="62" t="s">
        <v>1538</v>
      </c>
    </row>
    <row r="2449" spans="1:8" x14ac:dyDescent="0.2">
      <c r="A2449" s="72" t="s">
        <v>1690</v>
      </c>
      <c r="B2449" s="74">
        <v>39121</v>
      </c>
      <c r="C2449" s="71">
        <v>721</v>
      </c>
      <c r="D2449" s="64" t="s">
        <v>2787</v>
      </c>
      <c r="E2449" s="72">
        <v>7593</v>
      </c>
      <c r="F2449" s="62" t="s">
        <v>1610</v>
      </c>
      <c r="G2449" s="62" t="s">
        <v>1587</v>
      </c>
      <c r="H2449" s="62" t="s">
        <v>1529</v>
      </c>
    </row>
    <row r="2450" spans="1:8" x14ac:dyDescent="0.2">
      <c r="A2450" s="72" t="s">
        <v>1691</v>
      </c>
      <c r="B2450" s="74">
        <v>39125</v>
      </c>
      <c r="C2450" s="71">
        <v>721</v>
      </c>
      <c r="D2450" s="64" t="s">
        <v>2788</v>
      </c>
      <c r="E2450" s="72">
        <v>19.489999999999998</v>
      </c>
      <c r="F2450" s="62" t="s">
        <v>1594</v>
      </c>
      <c r="G2450" s="62" t="s">
        <v>1587</v>
      </c>
      <c r="H2450" s="62" t="s">
        <v>1529</v>
      </c>
    </row>
    <row r="2451" spans="1:8" x14ac:dyDescent="0.2">
      <c r="A2451" s="72" t="s">
        <v>1692</v>
      </c>
      <c r="B2451" s="74">
        <v>39125</v>
      </c>
      <c r="C2451" s="71">
        <v>1000</v>
      </c>
      <c r="D2451" s="64" t="s">
        <v>2789</v>
      </c>
      <c r="E2451" s="72">
        <v>3546</v>
      </c>
      <c r="F2451" s="62" t="s">
        <v>1591</v>
      </c>
      <c r="G2451" s="62" t="s">
        <v>1587</v>
      </c>
      <c r="H2451" s="62" t="s">
        <v>1563</v>
      </c>
    </row>
    <row r="2452" spans="1:8" x14ac:dyDescent="0.2">
      <c r="A2452" s="72" t="s">
        <v>1686</v>
      </c>
      <c r="B2452" s="74">
        <v>39125</v>
      </c>
      <c r="C2452" s="71">
        <v>974</v>
      </c>
      <c r="D2452" s="64" t="s">
        <v>2790</v>
      </c>
      <c r="E2452" s="72">
        <v>8444</v>
      </c>
      <c r="F2452" s="62" t="s">
        <v>1963</v>
      </c>
      <c r="G2452" s="62" t="s">
        <v>1587</v>
      </c>
      <c r="H2452" s="62" t="s">
        <v>1550</v>
      </c>
    </row>
    <row r="2453" spans="1:8" x14ac:dyDescent="0.2">
      <c r="A2453" s="72" t="s">
        <v>1687</v>
      </c>
      <c r="B2453" s="74">
        <v>39125</v>
      </c>
      <c r="C2453" s="71">
        <v>523</v>
      </c>
      <c r="D2453" s="64" t="s">
        <v>2791</v>
      </c>
      <c r="E2453" s="72">
        <v>2350</v>
      </c>
      <c r="F2453" s="62" t="s">
        <v>1610</v>
      </c>
      <c r="G2453" s="62" t="s">
        <v>1587</v>
      </c>
      <c r="H2453" s="62" t="s">
        <v>1557</v>
      </c>
    </row>
    <row r="2454" spans="1:8" x14ac:dyDescent="0.2">
      <c r="A2454" s="72" t="s">
        <v>1693</v>
      </c>
      <c r="B2454" s="74">
        <v>39125</v>
      </c>
      <c r="C2454" s="71">
        <v>523</v>
      </c>
      <c r="D2454" s="64" t="s">
        <v>2791</v>
      </c>
      <c r="E2454" s="72">
        <v>1300</v>
      </c>
      <c r="F2454" s="62" t="s">
        <v>1610</v>
      </c>
      <c r="G2454" s="62" t="s">
        <v>1587</v>
      </c>
      <c r="H2454" s="62" t="s">
        <v>1557</v>
      </c>
    </row>
    <row r="2455" spans="1:8" x14ac:dyDescent="0.2">
      <c r="A2455" s="72" t="s">
        <v>1694</v>
      </c>
      <c r="B2455" s="74">
        <v>39125</v>
      </c>
      <c r="C2455" s="71">
        <v>523</v>
      </c>
      <c r="D2455" s="64" t="s">
        <v>2791</v>
      </c>
      <c r="E2455" s="72">
        <v>456</v>
      </c>
      <c r="F2455" s="62" t="s">
        <v>1594</v>
      </c>
      <c r="G2455" s="62" t="s">
        <v>1587</v>
      </c>
      <c r="H2455" s="62" t="s">
        <v>1557</v>
      </c>
    </row>
    <row r="2456" spans="1:8" x14ac:dyDescent="0.2">
      <c r="A2456" s="72" t="s">
        <v>1695</v>
      </c>
      <c r="B2456" s="74">
        <v>39125</v>
      </c>
      <c r="C2456" s="71">
        <v>1001</v>
      </c>
      <c r="D2456" s="64" t="s">
        <v>2792</v>
      </c>
      <c r="E2456" s="72">
        <v>33500</v>
      </c>
      <c r="F2456" s="62" t="s">
        <v>1594</v>
      </c>
      <c r="G2456" s="62" t="s">
        <v>1587</v>
      </c>
      <c r="H2456" s="62" t="s">
        <v>1528</v>
      </c>
    </row>
    <row r="2457" spans="1:8" x14ac:dyDescent="0.2">
      <c r="A2457" s="72" t="s">
        <v>1696</v>
      </c>
      <c r="B2457" s="74">
        <v>39125</v>
      </c>
      <c r="C2457" s="71">
        <v>1001</v>
      </c>
      <c r="D2457" s="64" t="s">
        <v>2792</v>
      </c>
      <c r="E2457" s="72">
        <v>22750</v>
      </c>
      <c r="F2457" s="62" t="s">
        <v>1594</v>
      </c>
      <c r="G2457" s="62" t="s">
        <v>1587</v>
      </c>
      <c r="H2457" s="62" t="s">
        <v>1528</v>
      </c>
    </row>
    <row r="2458" spans="1:8" x14ac:dyDescent="0.2">
      <c r="A2458" s="72" t="s">
        <v>1697</v>
      </c>
      <c r="B2458" s="74">
        <v>39125</v>
      </c>
      <c r="C2458" s="71">
        <v>123</v>
      </c>
      <c r="D2458" s="64" t="s">
        <v>633</v>
      </c>
      <c r="E2458" s="72">
        <v>6200</v>
      </c>
      <c r="F2458" s="62" t="s">
        <v>1594</v>
      </c>
      <c r="G2458" s="62" t="s">
        <v>1587</v>
      </c>
      <c r="H2458" s="62" t="s">
        <v>1597</v>
      </c>
    </row>
    <row r="2459" spans="1:8" x14ac:dyDescent="0.2">
      <c r="A2459" s="72" t="s">
        <v>1698</v>
      </c>
      <c r="B2459" s="74">
        <v>39125</v>
      </c>
      <c r="C2459" s="71">
        <v>753</v>
      </c>
      <c r="D2459" s="64" t="s">
        <v>633</v>
      </c>
      <c r="E2459" s="72">
        <v>6700</v>
      </c>
      <c r="F2459" s="62" t="s">
        <v>1594</v>
      </c>
      <c r="G2459" s="62" t="s">
        <v>1587</v>
      </c>
      <c r="H2459" s="62" t="s">
        <v>1597</v>
      </c>
    </row>
    <row r="2460" spans="1:8" x14ac:dyDescent="0.2">
      <c r="A2460" s="72" t="s">
        <v>1699</v>
      </c>
      <c r="B2460" s="74">
        <v>39125</v>
      </c>
      <c r="C2460" s="71">
        <v>1002</v>
      </c>
      <c r="D2460" s="64" t="s">
        <v>633</v>
      </c>
      <c r="E2460" s="72">
        <v>8600</v>
      </c>
      <c r="F2460" s="62" t="s">
        <v>1610</v>
      </c>
      <c r="G2460" s="62" t="s">
        <v>1588</v>
      </c>
      <c r="H2460" s="62" t="s">
        <v>2235</v>
      </c>
    </row>
    <row r="2461" spans="1:8" x14ac:dyDescent="0.2">
      <c r="A2461" s="72" t="s">
        <v>1700</v>
      </c>
      <c r="B2461" s="74">
        <v>39125</v>
      </c>
      <c r="C2461" s="71">
        <v>63</v>
      </c>
      <c r="D2461" s="64" t="s">
        <v>633</v>
      </c>
      <c r="E2461" s="72">
        <v>21100</v>
      </c>
      <c r="F2461" s="62" t="s">
        <v>1599</v>
      </c>
      <c r="G2461" s="62" t="s">
        <v>1587</v>
      </c>
      <c r="H2461" s="62" t="s">
        <v>1528</v>
      </c>
    </row>
    <row r="2462" spans="1:8" x14ac:dyDescent="0.2">
      <c r="A2462" s="72" t="s">
        <v>1701</v>
      </c>
      <c r="B2462" s="74">
        <v>39126</v>
      </c>
      <c r="C2462" s="71">
        <v>418</v>
      </c>
      <c r="D2462" s="64" t="s">
        <v>633</v>
      </c>
      <c r="E2462" s="72">
        <v>1350</v>
      </c>
      <c r="F2462" s="62" t="s">
        <v>1610</v>
      </c>
      <c r="G2462" s="62" t="s">
        <v>1587</v>
      </c>
      <c r="H2462" s="62" t="s">
        <v>1597</v>
      </c>
    </row>
    <row r="2463" spans="1:8" x14ac:dyDescent="0.2">
      <c r="A2463" s="72" t="s">
        <v>1702</v>
      </c>
      <c r="B2463" s="74">
        <v>39126</v>
      </c>
      <c r="C2463" s="71">
        <v>414</v>
      </c>
      <c r="D2463" s="64" t="s">
        <v>633</v>
      </c>
      <c r="E2463" s="72">
        <v>15500</v>
      </c>
      <c r="F2463" s="62" t="s">
        <v>1610</v>
      </c>
      <c r="G2463" s="62" t="s">
        <v>1588</v>
      </c>
      <c r="H2463" s="62" t="s">
        <v>1607</v>
      </c>
    </row>
    <row r="2464" spans="1:8" x14ac:dyDescent="0.2">
      <c r="A2464" s="72" t="s">
        <v>1704</v>
      </c>
      <c r="B2464" s="74">
        <v>39127</v>
      </c>
      <c r="C2464" s="71">
        <v>436</v>
      </c>
      <c r="D2464" s="64" t="s">
        <v>633</v>
      </c>
      <c r="E2464" s="72">
        <v>47662</v>
      </c>
      <c r="F2464" s="62" t="s">
        <v>1594</v>
      </c>
      <c r="G2464" s="62" t="s">
        <v>1587</v>
      </c>
      <c r="H2464" s="62" t="s">
        <v>1538</v>
      </c>
    </row>
    <row r="2465" spans="1:8" x14ac:dyDescent="0.2">
      <c r="A2465" s="72" t="s">
        <v>1705</v>
      </c>
      <c r="B2465" s="74">
        <v>39127</v>
      </c>
      <c r="C2465" s="71">
        <v>19</v>
      </c>
      <c r="D2465" s="64" t="s">
        <v>633</v>
      </c>
      <c r="E2465" s="72">
        <v>483.04</v>
      </c>
      <c r="F2465" s="62" t="s">
        <v>1594</v>
      </c>
      <c r="G2465" s="62" t="s">
        <v>1587</v>
      </c>
      <c r="H2465" s="62" t="s">
        <v>1528</v>
      </c>
    </row>
    <row r="2466" spans="1:8" x14ac:dyDescent="0.2">
      <c r="A2466" s="72" t="s">
        <v>1703</v>
      </c>
      <c r="B2466" s="74">
        <v>39128</v>
      </c>
      <c r="C2466" s="71">
        <v>707</v>
      </c>
      <c r="D2466" s="64" t="s">
        <v>633</v>
      </c>
      <c r="E2466" s="27">
        <v>12635</v>
      </c>
      <c r="F2466" s="62" t="s">
        <v>1594</v>
      </c>
      <c r="G2466" s="62" t="s">
        <v>1587</v>
      </c>
      <c r="H2466" s="62" t="s">
        <v>1528</v>
      </c>
    </row>
    <row r="2467" spans="1:8" x14ac:dyDescent="0.2">
      <c r="A2467" s="72" t="s">
        <v>1707</v>
      </c>
      <c r="B2467" s="74">
        <v>39134</v>
      </c>
      <c r="C2467" s="71">
        <v>1001</v>
      </c>
      <c r="D2467" s="64" t="s">
        <v>2793</v>
      </c>
      <c r="E2467" s="72">
        <v>252</v>
      </c>
      <c r="F2467" s="62" t="s">
        <v>1594</v>
      </c>
      <c r="G2467" s="62" t="s">
        <v>1587</v>
      </c>
      <c r="H2467" s="62" t="s">
        <v>1528</v>
      </c>
    </row>
    <row r="2468" spans="1:8" x14ac:dyDescent="0.2">
      <c r="A2468" s="72" t="s">
        <v>1708</v>
      </c>
      <c r="B2468" s="74">
        <v>39134</v>
      </c>
      <c r="C2468" s="71">
        <v>1001</v>
      </c>
      <c r="D2468" s="64" t="s">
        <v>2794</v>
      </c>
      <c r="E2468" s="72">
        <v>9023.6299999999992</v>
      </c>
      <c r="F2468" s="62" t="s">
        <v>1594</v>
      </c>
      <c r="G2468" s="62" t="s">
        <v>1587</v>
      </c>
      <c r="H2468" s="62" t="s">
        <v>1528</v>
      </c>
    </row>
    <row r="2469" spans="1:8" x14ac:dyDescent="0.2">
      <c r="A2469" s="72" t="s">
        <v>1709</v>
      </c>
      <c r="B2469" s="74">
        <v>39134</v>
      </c>
      <c r="C2469" s="71">
        <v>539</v>
      </c>
      <c r="D2469" s="64" t="s">
        <v>2794</v>
      </c>
      <c r="E2469" s="72">
        <v>498.52</v>
      </c>
      <c r="F2469" s="62" t="s">
        <v>1594</v>
      </c>
      <c r="G2469" s="62" t="s">
        <v>1587</v>
      </c>
      <c r="H2469" s="62" t="s">
        <v>1538</v>
      </c>
    </row>
    <row r="2470" spans="1:8" x14ac:dyDescent="0.2">
      <c r="A2470" s="72">
        <v>2</v>
      </c>
      <c r="B2470" s="74">
        <v>39136</v>
      </c>
      <c r="C2470" s="71">
        <v>289</v>
      </c>
      <c r="D2470" s="64" t="s">
        <v>2795</v>
      </c>
      <c r="E2470" s="72">
        <v>598</v>
      </c>
      <c r="F2470" s="62" t="s">
        <v>1594</v>
      </c>
      <c r="G2470" s="62" t="s">
        <v>1587</v>
      </c>
      <c r="H2470" s="62" t="s">
        <v>1528</v>
      </c>
    </row>
    <row r="2471" spans="1:8" x14ac:dyDescent="0.2">
      <c r="A2471" s="72">
        <v>3</v>
      </c>
      <c r="B2471" s="74">
        <v>39139</v>
      </c>
      <c r="C2471" s="71">
        <v>289</v>
      </c>
      <c r="D2471" s="64" t="s">
        <v>2796</v>
      </c>
      <c r="E2471" s="72">
        <v>-1039.5899999999999</v>
      </c>
      <c r="F2471" s="62" t="s">
        <v>1594</v>
      </c>
      <c r="G2471" s="62" t="s">
        <v>1587</v>
      </c>
      <c r="H2471" s="62" t="s">
        <v>1528</v>
      </c>
    </row>
    <row r="2472" spans="1:8" x14ac:dyDescent="0.2">
      <c r="A2472" s="72" t="s">
        <v>1710</v>
      </c>
      <c r="B2472" s="74">
        <v>39139</v>
      </c>
      <c r="C2472" s="71">
        <v>289</v>
      </c>
      <c r="D2472" s="64" t="s">
        <v>2796</v>
      </c>
      <c r="E2472" s="72">
        <v>10604.47</v>
      </c>
      <c r="F2472" s="62" t="s">
        <v>1599</v>
      </c>
      <c r="G2472" s="62" t="s">
        <v>1587</v>
      </c>
      <c r="H2472" s="62" t="s">
        <v>1528</v>
      </c>
    </row>
    <row r="2473" spans="1:8" x14ac:dyDescent="0.2">
      <c r="A2473" s="72" t="s">
        <v>1711</v>
      </c>
      <c r="B2473" s="74">
        <v>39139</v>
      </c>
      <c r="C2473" s="71">
        <v>289</v>
      </c>
      <c r="D2473" s="64" t="s">
        <v>2796</v>
      </c>
      <c r="E2473" s="72">
        <v>1600</v>
      </c>
      <c r="F2473" s="62" t="s">
        <v>1599</v>
      </c>
      <c r="G2473" s="62" t="s">
        <v>1587</v>
      </c>
      <c r="H2473" s="62" t="s">
        <v>1528</v>
      </c>
    </row>
    <row r="2474" spans="1:8" x14ac:dyDescent="0.2">
      <c r="A2474" s="72" t="s">
        <v>1712</v>
      </c>
      <c r="B2474" s="74">
        <v>39139</v>
      </c>
      <c r="C2474" s="71">
        <v>1004</v>
      </c>
      <c r="D2474" s="64" t="s">
        <v>2796</v>
      </c>
      <c r="E2474" s="72">
        <v>641</v>
      </c>
      <c r="F2474" s="62" t="s">
        <v>1610</v>
      </c>
      <c r="G2474" s="62" t="s">
        <v>1587</v>
      </c>
      <c r="H2474" s="62" t="s">
        <v>1571</v>
      </c>
    </row>
    <row r="2475" spans="1:8" x14ac:dyDescent="0.2">
      <c r="A2475" s="72" t="s">
        <v>1713</v>
      </c>
      <c r="B2475" s="74">
        <v>39139</v>
      </c>
      <c r="C2475" s="71">
        <v>156</v>
      </c>
      <c r="D2475" s="64" t="s">
        <v>2796</v>
      </c>
      <c r="E2475" s="72">
        <v>1974.6</v>
      </c>
      <c r="F2475" s="62" t="s">
        <v>1963</v>
      </c>
      <c r="G2475" s="62" t="s">
        <v>1587</v>
      </c>
      <c r="H2475" s="62" t="s">
        <v>1528</v>
      </c>
    </row>
    <row r="2476" spans="1:8" x14ac:dyDescent="0.2">
      <c r="A2476" s="72" t="s">
        <v>1715</v>
      </c>
      <c r="B2476" s="74">
        <v>39139</v>
      </c>
      <c r="C2476" s="71">
        <v>75</v>
      </c>
      <c r="D2476" s="64" t="s">
        <v>2796</v>
      </c>
      <c r="E2476" s="72">
        <v>16900</v>
      </c>
      <c r="F2476" s="62" t="s">
        <v>1601</v>
      </c>
      <c r="G2476" s="62" t="s">
        <v>1587</v>
      </c>
      <c r="H2476" s="62" t="s">
        <v>1528</v>
      </c>
    </row>
    <row r="2477" spans="1:8" x14ac:dyDescent="0.2">
      <c r="A2477" s="72" t="s">
        <v>1717</v>
      </c>
      <c r="B2477" s="74">
        <v>39139</v>
      </c>
      <c r="C2477" s="71">
        <v>289</v>
      </c>
      <c r="D2477" s="64" t="s">
        <v>2796</v>
      </c>
      <c r="E2477" s="72">
        <v>8450</v>
      </c>
      <c r="F2477" s="62" t="s">
        <v>1599</v>
      </c>
      <c r="G2477" s="62" t="s">
        <v>1587</v>
      </c>
      <c r="H2477" s="62" t="s">
        <v>1528</v>
      </c>
    </row>
    <row r="2478" spans="1:8" x14ac:dyDescent="0.2">
      <c r="A2478" s="72" t="s">
        <v>1719</v>
      </c>
      <c r="B2478" s="74">
        <v>39139</v>
      </c>
      <c r="C2478" s="71">
        <v>656</v>
      </c>
      <c r="D2478" s="64" t="s">
        <v>2796</v>
      </c>
      <c r="E2478" s="72">
        <v>81.349999999999994</v>
      </c>
      <c r="F2478" s="62" t="s">
        <v>1591</v>
      </c>
      <c r="G2478" s="62" t="s">
        <v>1587</v>
      </c>
      <c r="H2478" s="62" t="s">
        <v>1573</v>
      </c>
    </row>
    <row r="2479" spans="1:8" x14ac:dyDescent="0.2">
      <c r="A2479" s="72" t="s">
        <v>1720</v>
      </c>
      <c r="B2479" s="74">
        <v>39139</v>
      </c>
      <c r="C2479" s="71">
        <v>176</v>
      </c>
      <c r="D2479" s="64" t="s">
        <v>2796</v>
      </c>
      <c r="E2479" s="72">
        <v>5465</v>
      </c>
      <c r="F2479" s="62" t="s">
        <v>1599</v>
      </c>
      <c r="G2479" s="62" t="s">
        <v>1587</v>
      </c>
      <c r="H2479" s="62" t="s">
        <v>1528</v>
      </c>
    </row>
    <row r="2480" spans="1:8" x14ac:dyDescent="0.2">
      <c r="A2480" s="72" t="s">
        <v>1722</v>
      </c>
      <c r="B2480" s="74">
        <v>39139</v>
      </c>
      <c r="C2480" s="71">
        <v>642</v>
      </c>
      <c r="D2480" s="64" t="s">
        <v>2796</v>
      </c>
      <c r="E2480" s="72">
        <v>188.75</v>
      </c>
      <c r="F2480" s="62" t="s">
        <v>1594</v>
      </c>
      <c r="G2480" s="62" t="s">
        <v>1587</v>
      </c>
      <c r="H2480" s="62" t="s">
        <v>1573</v>
      </c>
    </row>
    <row r="2481" spans="1:8" x14ac:dyDescent="0.2">
      <c r="A2481" s="72" t="s">
        <v>1723</v>
      </c>
      <c r="B2481" s="74">
        <v>39139</v>
      </c>
      <c r="C2481" s="71">
        <v>936</v>
      </c>
      <c r="D2481" s="64" t="s">
        <v>2796</v>
      </c>
      <c r="E2481" s="72">
        <v>470.27</v>
      </c>
      <c r="F2481" s="62" t="s">
        <v>1594</v>
      </c>
      <c r="G2481" s="62" t="s">
        <v>1587</v>
      </c>
      <c r="H2481" s="62" t="s">
        <v>1528</v>
      </c>
    </row>
    <row r="2482" spans="1:8" x14ac:dyDescent="0.2">
      <c r="A2482" s="72" t="s">
        <v>1724</v>
      </c>
      <c r="B2482" s="74">
        <v>39139</v>
      </c>
      <c r="C2482" s="71">
        <v>912</v>
      </c>
      <c r="D2482" s="64" t="s">
        <v>1073</v>
      </c>
      <c r="E2482" s="72">
        <v>330.67</v>
      </c>
      <c r="F2482" s="62" t="s">
        <v>2538</v>
      </c>
      <c r="G2482" s="62" t="s">
        <v>1588</v>
      </c>
      <c r="H2482" s="62" t="s">
        <v>2271</v>
      </c>
    </row>
    <row r="2483" spans="1:8" x14ac:dyDescent="0.2">
      <c r="A2483" s="72" t="s">
        <v>1725</v>
      </c>
      <c r="B2483" s="74">
        <v>39139</v>
      </c>
      <c r="C2483" s="71">
        <v>176</v>
      </c>
      <c r="D2483" s="64" t="s">
        <v>1073</v>
      </c>
      <c r="E2483" s="27">
        <v>343</v>
      </c>
      <c r="F2483" s="62" t="s">
        <v>1599</v>
      </c>
      <c r="G2483" s="62" t="s">
        <v>1587</v>
      </c>
      <c r="H2483" s="62" t="s">
        <v>1528</v>
      </c>
    </row>
    <row r="2484" spans="1:8" x14ac:dyDescent="0.2">
      <c r="A2484" s="72" t="s">
        <v>1727</v>
      </c>
      <c r="B2484" s="74">
        <v>39140</v>
      </c>
      <c r="C2484" s="71">
        <v>176</v>
      </c>
      <c r="D2484" s="64" t="s">
        <v>1073</v>
      </c>
      <c r="E2484" s="27">
        <v>343</v>
      </c>
      <c r="F2484" s="62" t="s">
        <v>1599</v>
      </c>
      <c r="G2484" s="62" t="s">
        <v>1587</v>
      </c>
      <c r="H2484" s="62" t="s">
        <v>1528</v>
      </c>
    </row>
    <row r="2485" spans="1:8" x14ac:dyDescent="0.2">
      <c r="A2485" s="72" t="s">
        <v>1728</v>
      </c>
      <c r="B2485" s="74">
        <v>39140</v>
      </c>
      <c r="C2485" s="71">
        <v>376</v>
      </c>
      <c r="D2485" s="64" t="s">
        <v>1073</v>
      </c>
      <c r="E2485" s="27">
        <v>-343</v>
      </c>
      <c r="F2485" s="62" t="s">
        <v>1963</v>
      </c>
      <c r="G2485" s="62" t="s">
        <v>1587</v>
      </c>
      <c r="H2485" s="62" t="s">
        <v>1528</v>
      </c>
    </row>
    <row r="2486" spans="1:8" x14ac:dyDescent="0.2">
      <c r="A2486" s="72" t="s">
        <v>1729</v>
      </c>
      <c r="B2486" s="74">
        <v>39140</v>
      </c>
      <c r="C2486" s="71">
        <v>889</v>
      </c>
      <c r="D2486" s="64" t="s">
        <v>1073</v>
      </c>
      <c r="E2486" s="27">
        <v>830</v>
      </c>
      <c r="F2486" s="62" t="s">
        <v>1594</v>
      </c>
      <c r="G2486" s="62" t="s">
        <v>1587</v>
      </c>
      <c r="H2486" s="62" t="s">
        <v>1528</v>
      </c>
    </row>
    <row r="2487" spans="1:8" x14ac:dyDescent="0.2">
      <c r="A2487" s="72">
        <v>4</v>
      </c>
      <c r="B2487" s="74">
        <v>39141</v>
      </c>
      <c r="C2487" s="71">
        <v>990</v>
      </c>
      <c r="D2487" s="64" t="s">
        <v>1073</v>
      </c>
      <c r="E2487" s="27">
        <v>1200</v>
      </c>
      <c r="F2487" s="62" t="s">
        <v>1594</v>
      </c>
      <c r="G2487" s="62" t="s">
        <v>1587</v>
      </c>
      <c r="H2487" s="62" t="s">
        <v>1528</v>
      </c>
    </row>
    <row r="2488" spans="1:8" x14ac:dyDescent="0.2">
      <c r="A2488" s="72" t="s">
        <v>1731</v>
      </c>
      <c r="B2488" s="74">
        <v>39141</v>
      </c>
      <c r="C2488" s="71">
        <v>725</v>
      </c>
      <c r="D2488" s="64" t="s">
        <v>2797</v>
      </c>
      <c r="E2488" s="72">
        <v>12280</v>
      </c>
      <c r="F2488" s="62" t="s">
        <v>1594</v>
      </c>
      <c r="G2488" s="62" t="s">
        <v>1587</v>
      </c>
      <c r="H2488" s="62" t="s">
        <v>1538</v>
      </c>
    </row>
    <row r="2489" spans="1:8" x14ac:dyDescent="0.2">
      <c r="A2489" s="72" t="s">
        <v>1732</v>
      </c>
      <c r="B2489" s="74">
        <v>39141</v>
      </c>
      <c r="C2489" s="71">
        <v>725</v>
      </c>
      <c r="D2489" s="64" t="s">
        <v>2797</v>
      </c>
      <c r="E2489" s="72">
        <v>20870.400000000001</v>
      </c>
      <c r="F2489" s="62" t="s">
        <v>1594</v>
      </c>
      <c r="G2489" s="62" t="s">
        <v>1587</v>
      </c>
      <c r="H2489" s="62" t="s">
        <v>1538</v>
      </c>
    </row>
    <row r="2490" spans="1:8" x14ac:dyDescent="0.2">
      <c r="A2490" s="72" t="s">
        <v>1733</v>
      </c>
      <c r="B2490" s="74">
        <v>39141</v>
      </c>
      <c r="C2490" s="71">
        <v>289</v>
      </c>
      <c r="D2490" s="64" t="s">
        <v>2797</v>
      </c>
      <c r="E2490" s="72">
        <v>4640</v>
      </c>
      <c r="F2490" s="62" t="s">
        <v>1594</v>
      </c>
      <c r="G2490" s="62" t="s">
        <v>1587</v>
      </c>
      <c r="H2490" s="62" t="s">
        <v>1528</v>
      </c>
    </row>
    <row r="2491" spans="1:8" x14ac:dyDescent="0.2">
      <c r="A2491" s="72" t="s">
        <v>1734</v>
      </c>
      <c r="B2491" s="74">
        <v>39141</v>
      </c>
      <c r="C2491" s="71">
        <v>43</v>
      </c>
      <c r="D2491" s="64" t="s">
        <v>2797</v>
      </c>
      <c r="E2491" s="72">
        <v>49120</v>
      </c>
      <c r="F2491" s="62" t="s">
        <v>1594</v>
      </c>
      <c r="G2491" s="62" t="s">
        <v>1587</v>
      </c>
      <c r="H2491" s="62" t="s">
        <v>1597</v>
      </c>
    </row>
    <row r="2492" spans="1:8" x14ac:dyDescent="0.2">
      <c r="A2492" s="72" t="s">
        <v>1735</v>
      </c>
      <c r="B2492" s="74">
        <v>39141</v>
      </c>
      <c r="C2492" s="71">
        <v>663</v>
      </c>
      <c r="D2492" s="64" t="s">
        <v>2797</v>
      </c>
      <c r="E2492" s="72">
        <v>102041.60000000001</v>
      </c>
      <c r="F2492" s="62" t="s">
        <v>1594</v>
      </c>
      <c r="G2492" s="62" t="s">
        <v>1587</v>
      </c>
      <c r="H2492" s="62" t="s">
        <v>1538</v>
      </c>
    </row>
    <row r="2493" spans="1:8" x14ac:dyDescent="0.2">
      <c r="A2493" s="72">
        <v>5</v>
      </c>
      <c r="B2493" s="74">
        <v>39143</v>
      </c>
      <c r="C2493" s="71">
        <v>990</v>
      </c>
      <c r="D2493" s="64" t="s">
        <v>2797</v>
      </c>
      <c r="E2493" s="72">
        <v>1520</v>
      </c>
      <c r="F2493" s="62" t="s">
        <v>1594</v>
      </c>
      <c r="G2493" s="62" t="s">
        <v>1587</v>
      </c>
      <c r="H2493" s="62" t="s">
        <v>1528</v>
      </c>
    </row>
    <row r="2494" spans="1:8" x14ac:dyDescent="0.2">
      <c r="A2494" s="72" t="s">
        <v>1737</v>
      </c>
      <c r="B2494" s="74">
        <v>39143</v>
      </c>
      <c r="C2494" s="71">
        <v>1005</v>
      </c>
      <c r="D2494" s="64" t="s">
        <v>2797</v>
      </c>
      <c r="E2494" s="72">
        <v>597</v>
      </c>
      <c r="F2494" s="62" t="s">
        <v>1610</v>
      </c>
      <c r="G2494" s="62" t="s">
        <v>1587</v>
      </c>
      <c r="H2494" s="62" t="s">
        <v>1557</v>
      </c>
    </row>
    <row r="2495" spans="1:8" x14ac:dyDescent="0.2">
      <c r="A2495" s="72" t="s">
        <v>1739</v>
      </c>
      <c r="B2495" s="74">
        <v>39143</v>
      </c>
      <c r="C2495" s="71">
        <v>925</v>
      </c>
      <c r="D2495" s="64" t="s">
        <v>2797</v>
      </c>
      <c r="E2495" s="72">
        <v>300</v>
      </c>
      <c r="F2495" s="62" t="s">
        <v>1610</v>
      </c>
      <c r="G2495" s="62" t="s">
        <v>1587</v>
      </c>
      <c r="H2495" s="62" t="s">
        <v>1538</v>
      </c>
    </row>
    <row r="2496" spans="1:8" x14ac:dyDescent="0.2">
      <c r="A2496" s="72" t="s">
        <v>1741</v>
      </c>
      <c r="B2496" s="74">
        <v>39143</v>
      </c>
      <c r="C2496" s="71">
        <v>925</v>
      </c>
      <c r="D2496" s="64" t="s">
        <v>2797</v>
      </c>
      <c r="E2496" s="72">
        <v>1128</v>
      </c>
      <c r="F2496" s="62" t="s">
        <v>1610</v>
      </c>
      <c r="G2496" s="62" t="s">
        <v>1587</v>
      </c>
      <c r="H2496" s="62" t="s">
        <v>1538</v>
      </c>
    </row>
    <row r="2497" spans="1:8" x14ac:dyDescent="0.2">
      <c r="A2497" s="72" t="s">
        <v>1743</v>
      </c>
      <c r="B2497" s="74">
        <v>39143</v>
      </c>
      <c r="C2497" s="71">
        <v>844</v>
      </c>
      <c r="D2497" s="64" t="s">
        <v>2797</v>
      </c>
      <c r="E2497" s="72">
        <v>1518</v>
      </c>
      <c r="F2497" s="62" t="s">
        <v>1594</v>
      </c>
      <c r="G2497" s="62" t="s">
        <v>1587</v>
      </c>
      <c r="H2497" s="62" t="s">
        <v>1597</v>
      </c>
    </row>
    <row r="2498" spans="1:8" x14ac:dyDescent="0.2">
      <c r="A2498" s="72" t="s">
        <v>1744</v>
      </c>
      <c r="B2498" s="74">
        <v>39143</v>
      </c>
      <c r="C2498" s="71">
        <v>1003</v>
      </c>
      <c r="D2498" s="64" t="s">
        <v>2798</v>
      </c>
      <c r="E2498" s="72">
        <v>1400</v>
      </c>
      <c r="F2498" s="62" t="s">
        <v>1594</v>
      </c>
      <c r="G2498" s="62" t="s">
        <v>1587</v>
      </c>
      <c r="H2498" s="62" t="s">
        <v>1528</v>
      </c>
    </row>
    <row r="2499" spans="1:8" x14ac:dyDescent="0.2">
      <c r="A2499" s="72" t="s">
        <v>1745</v>
      </c>
      <c r="B2499" s="74">
        <v>39146</v>
      </c>
      <c r="C2499" s="71">
        <v>1003</v>
      </c>
      <c r="D2499" s="64" t="s">
        <v>2799</v>
      </c>
      <c r="E2499" s="72">
        <v>571.62</v>
      </c>
      <c r="F2499" s="62" t="s">
        <v>1610</v>
      </c>
      <c r="G2499" s="62" t="s">
        <v>1587</v>
      </c>
      <c r="H2499" s="62" t="s">
        <v>1528</v>
      </c>
    </row>
    <row r="2500" spans="1:8" x14ac:dyDescent="0.2">
      <c r="A2500" s="72" t="s">
        <v>1746</v>
      </c>
      <c r="B2500" s="74">
        <v>39146</v>
      </c>
      <c r="C2500" s="71">
        <v>234</v>
      </c>
      <c r="D2500" s="64" t="s">
        <v>2799</v>
      </c>
      <c r="E2500" s="72">
        <v>536.94000000000005</v>
      </c>
      <c r="F2500" s="62" t="s">
        <v>1591</v>
      </c>
      <c r="G2500" s="62" t="s">
        <v>1587</v>
      </c>
      <c r="H2500" s="62" t="s">
        <v>1597</v>
      </c>
    </row>
    <row r="2501" spans="1:8" x14ac:dyDescent="0.2">
      <c r="A2501" s="72" t="s">
        <v>1747</v>
      </c>
      <c r="B2501" s="74">
        <v>39147</v>
      </c>
      <c r="C2501" s="71">
        <v>346</v>
      </c>
      <c r="D2501" s="64" t="s">
        <v>2799</v>
      </c>
      <c r="E2501" s="72">
        <v>311.75</v>
      </c>
      <c r="F2501" s="62" t="s">
        <v>1610</v>
      </c>
      <c r="G2501" s="62" t="s">
        <v>1587</v>
      </c>
      <c r="H2501" s="62" t="s">
        <v>1597</v>
      </c>
    </row>
    <row r="2502" spans="1:8" x14ac:dyDescent="0.2">
      <c r="A2502" s="72" t="s">
        <v>1748</v>
      </c>
      <c r="B2502" s="74">
        <v>39149</v>
      </c>
      <c r="C2502" s="71">
        <v>999</v>
      </c>
      <c r="D2502" s="64" t="s">
        <v>1339</v>
      </c>
      <c r="E2502" s="72">
        <v>1000</v>
      </c>
      <c r="F2502" s="62" t="s">
        <v>1963</v>
      </c>
      <c r="G2502" s="62" t="s">
        <v>1587</v>
      </c>
      <c r="H2502" s="62" t="s">
        <v>1528</v>
      </c>
    </row>
    <row r="2503" spans="1:8" x14ac:dyDescent="0.2">
      <c r="A2503" s="72" t="s">
        <v>1749</v>
      </c>
      <c r="B2503" s="74">
        <v>39149</v>
      </c>
      <c r="C2503" s="71">
        <v>402</v>
      </c>
      <c r="D2503" s="64" t="s">
        <v>1339</v>
      </c>
      <c r="E2503" s="27">
        <v>448.62</v>
      </c>
      <c r="F2503" s="62" t="s">
        <v>1591</v>
      </c>
      <c r="G2503" s="62" t="s">
        <v>1588</v>
      </c>
      <c r="H2503" s="62" t="s">
        <v>1753</v>
      </c>
    </row>
    <row r="2504" spans="1:8" x14ac:dyDescent="0.2">
      <c r="A2504" s="72" t="s">
        <v>1750</v>
      </c>
      <c r="B2504" s="74">
        <v>39149</v>
      </c>
      <c r="C2504" s="71">
        <v>912</v>
      </c>
      <c r="D2504" s="64" t="s">
        <v>1395</v>
      </c>
      <c r="E2504" s="72">
        <v>72.12</v>
      </c>
      <c r="F2504" s="62" t="s">
        <v>2538</v>
      </c>
      <c r="G2504" s="62" t="s">
        <v>1588</v>
      </c>
      <c r="H2504" s="62" t="s">
        <v>2271</v>
      </c>
    </row>
    <row r="2505" spans="1:8" x14ac:dyDescent="0.2">
      <c r="A2505" s="72" t="s">
        <v>1751</v>
      </c>
      <c r="B2505" s="74">
        <v>39149</v>
      </c>
      <c r="C2505" s="71">
        <v>475</v>
      </c>
      <c r="D2505" s="64" t="s">
        <v>1395</v>
      </c>
      <c r="E2505" s="72">
        <v>240.31</v>
      </c>
      <c r="F2505" s="62" t="s">
        <v>1610</v>
      </c>
      <c r="G2505" s="62" t="s">
        <v>1587</v>
      </c>
      <c r="H2505" s="62" t="s">
        <v>1597</v>
      </c>
    </row>
    <row r="2506" spans="1:8" x14ac:dyDescent="0.2">
      <c r="A2506" s="72" t="s">
        <v>1752</v>
      </c>
      <c r="B2506" s="74">
        <v>39150</v>
      </c>
      <c r="C2506" s="71">
        <v>475</v>
      </c>
      <c r="D2506" s="64" t="s">
        <v>1395</v>
      </c>
      <c r="E2506" s="72">
        <v>94</v>
      </c>
      <c r="F2506" s="62" t="s">
        <v>1610</v>
      </c>
      <c r="G2506" s="62" t="s">
        <v>1587</v>
      </c>
      <c r="H2506" s="62" t="s">
        <v>1597</v>
      </c>
    </row>
    <row r="2507" spans="1:8" x14ac:dyDescent="0.2">
      <c r="A2507" s="72" t="s">
        <v>1754</v>
      </c>
      <c r="B2507" s="74">
        <v>39150</v>
      </c>
      <c r="C2507" s="71">
        <v>965</v>
      </c>
      <c r="D2507" s="64" t="s">
        <v>1395</v>
      </c>
      <c r="E2507" s="72">
        <v>94</v>
      </c>
      <c r="F2507" s="62" t="s">
        <v>1594</v>
      </c>
      <c r="G2507" s="62" t="s">
        <v>1587</v>
      </c>
      <c r="H2507" s="62" t="s">
        <v>1548</v>
      </c>
    </row>
    <row r="2508" spans="1:8" x14ac:dyDescent="0.2">
      <c r="A2508" s="72" t="s">
        <v>1755</v>
      </c>
      <c r="B2508" s="74">
        <v>39150</v>
      </c>
      <c r="C2508" s="71">
        <v>324</v>
      </c>
      <c r="D2508" s="64" t="s">
        <v>1395</v>
      </c>
      <c r="E2508" s="72">
        <v>427.49</v>
      </c>
      <c r="F2508" s="62" t="s">
        <v>1594</v>
      </c>
      <c r="G2508" s="62" t="s">
        <v>1587</v>
      </c>
      <c r="H2508" s="62" t="s">
        <v>1548</v>
      </c>
    </row>
    <row r="2509" spans="1:8" x14ac:dyDescent="0.2">
      <c r="A2509" s="72" t="s">
        <v>1756</v>
      </c>
      <c r="B2509" s="74">
        <v>39150</v>
      </c>
      <c r="C2509" s="71">
        <v>735</v>
      </c>
      <c r="D2509" s="64" t="s">
        <v>1395</v>
      </c>
      <c r="E2509" s="27">
        <v>240.48</v>
      </c>
      <c r="F2509" s="62" t="s">
        <v>1594</v>
      </c>
      <c r="G2509" s="62" t="s">
        <v>1587</v>
      </c>
      <c r="H2509" s="62" t="s">
        <v>1570</v>
      </c>
    </row>
    <row r="2510" spans="1:8" x14ac:dyDescent="0.2">
      <c r="A2510" s="72" t="s">
        <v>1757</v>
      </c>
      <c r="B2510" s="74">
        <v>39150</v>
      </c>
      <c r="C2510" s="71">
        <v>869</v>
      </c>
      <c r="D2510" s="64" t="s">
        <v>1395</v>
      </c>
      <c r="E2510" s="27">
        <v>459.25</v>
      </c>
      <c r="F2510" s="62" t="s">
        <v>1591</v>
      </c>
      <c r="G2510" s="62" t="s">
        <v>1587</v>
      </c>
      <c r="H2510" s="62" t="s">
        <v>1597</v>
      </c>
    </row>
    <row r="2511" spans="1:8" x14ac:dyDescent="0.2">
      <c r="A2511" s="72" t="s">
        <v>1758</v>
      </c>
      <c r="B2511" s="74">
        <v>39150</v>
      </c>
      <c r="C2511" s="71">
        <v>869</v>
      </c>
      <c r="D2511" s="64" t="s">
        <v>2800</v>
      </c>
      <c r="E2511" s="72">
        <v>24450</v>
      </c>
      <c r="F2511" s="62" t="s">
        <v>1594</v>
      </c>
      <c r="G2511" s="62" t="s">
        <v>1587</v>
      </c>
      <c r="H2511" s="62" t="s">
        <v>1597</v>
      </c>
    </row>
    <row r="2512" spans="1:8" x14ac:dyDescent="0.2">
      <c r="A2512" s="72" t="s">
        <v>1759</v>
      </c>
      <c r="B2512" s="74">
        <v>39150</v>
      </c>
      <c r="C2512" s="71">
        <v>912</v>
      </c>
      <c r="D2512" s="64" t="s">
        <v>2800</v>
      </c>
      <c r="E2512" s="72">
        <v>868.6</v>
      </c>
      <c r="F2512" s="62" t="s">
        <v>2538</v>
      </c>
      <c r="G2512" s="62" t="s">
        <v>1588</v>
      </c>
      <c r="H2512" s="62" t="s">
        <v>2271</v>
      </c>
    </row>
    <row r="2513" spans="1:8" x14ac:dyDescent="0.2">
      <c r="A2513" s="72" t="s">
        <v>1760</v>
      </c>
      <c r="B2513" s="74">
        <v>39150</v>
      </c>
      <c r="C2513" s="71">
        <v>627</v>
      </c>
      <c r="D2513" s="64" t="s">
        <v>2800</v>
      </c>
      <c r="E2513" s="72">
        <v>153.59</v>
      </c>
      <c r="F2513" s="62" t="s">
        <v>1610</v>
      </c>
      <c r="G2513" s="62" t="s">
        <v>1587</v>
      </c>
      <c r="H2513" s="62" t="s">
        <v>1544</v>
      </c>
    </row>
    <row r="2514" spans="1:8" x14ac:dyDescent="0.2">
      <c r="A2514" s="72" t="s">
        <v>1761</v>
      </c>
      <c r="B2514" s="74">
        <v>39153</v>
      </c>
      <c r="C2514" s="71">
        <v>289</v>
      </c>
      <c r="D2514" s="64" t="s">
        <v>2801</v>
      </c>
      <c r="E2514" s="72">
        <v>218.19</v>
      </c>
      <c r="F2514" s="62" t="s">
        <v>1599</v>
      </c>
      <c r="G2514" s="62" t="s">
        <v>1587</v>
      </c>
      <c r="H2514" s="62" t="s">
        <v>1528</v>
      </c>
    </row>
    <row r="2515" spans="1:8" x14ac:dyDescent="0.2">
      <c r="A2515" s="72" t="s">
        <v>1762</v>
      </c>
      <c r="B2515" s="74">
        <v>39153</v>
      </c>
      <c r="C2515" s="71">
        <v>912</v>
      </c>
      <c r="D2515" s="64" t="s">
        <v>2801</v>
      </c>
      <c r="E2515" s="72">
        <v>200</v>
      </c>
      <c r="F2515" s="62" t="s">
        <v>2538</v>
      </c>
      <c r="G2515" s="62" t="s">
        <v>1588</v>
      </c>
      <c r="H2515" s="62" t="s">
        <v>2271</v>
      </c>
    </row>
    <row r="2516" spans="1:8" x14ac:dyDescent="0.2">
      <c r="A2516" s="72" t="s">
        <v>1763</v>
      </c>
      <c r="B2516" s="74">
        <v>39153</v>
      </c>
      <c r="C2516" s="71">
        <v>523</v>
      </c>
      <c r="D2516" s="64" t="s">
        <v>2801</v>
      </c>
      <c r="E2516" s="72">
        <v>59.8</v>
      </c>
      <c r="F2516" s="62" t="s">
        <v>1594</v>
      </c>
      <c r="G2516" s="62" t="s">
        <v>1587</v>
      </c>
      <c r="H2516" s="62" t="s">
        <v>1557</v>
      </c>
    </row>
    <row r="2517" spans="1:8" x14ac:dyDescent="0.2">
      <c r="A2517" s="72" t="s">
        <v>1764</v>
      </c>
      <c r="B2517" s="74">
        <v>39154</v>
      </c>
      <c r="C2517" s="71">
        <v>1009</v>
      </c>
      <c r="D2517" s="64" t="s">
        <v>2801</v>
      </c>
      <c r="E2517" s="72">
        <v>224</v>
      </c>
      <c r="F2517" s="62" t="s">
        <v>1591</v>
      </c>
      <c r="G2517" s="62" t="s">
        <v>1587</v>
      </c>
      <c r="H2517" s="62" t="s">
        <v>1597</v>
      </c>
    </row>
    <row r="2518" spans="1:8" x14ac:dyDescent="0.2">
      <c r="A2518" s="72" t="s">
        <v>1765</v>
      </c>
      <c r="B2518" s="74">
        <v>39155</v>
      </c>
      <c r="C2518" s="71">
        <v>1009</v>
      </c>
      <c r="D2518" s="64" t="s">
        <v>2801</v>
      </c>
      <c r="E2518" s="72">
        <v>206.2</v>
      </c>
      <c r="F2518" s="62" t="s">
        <v>1594</v>
      </c>
      <c r="G2518" s="62" t="s">
        <v>1587</v>
      </c>
      <c r="H2518" s="62" t="s">
        <v>1597</v>
      </c>
    </row>
    <row r="2519" spans="1:8" x14ac:dyDescent="0.2">
      <c r="A2519" s="72" t="s">
        <v>1766</v>
      </c>
      <c r="B2519" s="74">
        <v>39155</v>
      </c>
      <c r="C2519" s="71">
        <v>824</v>
      </c>
      <c r="D2519" s="64" t="s">
        <v>2801</v>
      </c>
      <c r="E2519" s="72">
        <v>616.52</v>
      </c>
      <c r="F2519" s="62" t="s">
        <v>1610</v>
      </c>
      <c r="G2519" s="62" t="s">
        <v>1587</v>
      </c>
      <c r="H2519" s="62" t="s">
        <v>1544</v>
      </c>
    </row>
    <row r="2520" spans="1:8" x14ac:dyDescent="0.2">
      <c r="A2520" s="72" t="s">
        <v>1767</v>
      </c>
      <c r="B2520" s="74">
        <v>39156</v>
      </c>
      <c r="C2520" s="71">
        <v>912</v>
      </c>
      <c r="D2520" s="64" t="s">
        <v>2801</v>
      </c>
      <c r="E2520" s="72">
        <v>465</v>
      </c>
      <c r="F2520" s="62" t="s">
        <v>2538</v>
      </c>
      <c r="G2520" s="62" t="s">
        <v>1588</v>
      </c>
      <c r="H2520" s="62" t="s">
        <v>2271</v>
      </c>
    </row>
    <row r="2521" spans="1:8" x14ac:dyDescent="0.2">
      <c r="A2521" s="72" t="s">
        <v>1768</v>
      </c>
      <c r="B2521" s="74">
        <v>39157</v>
      </c>
      <c r="C2521" s="71">
        <v>1010</v>
      </c>
      <c r="D2521" s="64" t="s">
        <v>2801</v>
      </c>
      <c r="E2521" s="72">
        <v>635.76</v>
      </c>
      <c r="F2521" s="62" t="s">
        <v>1963</v>
      </c>
      <c r="G2521" s="62" t="s">
        <v>1587</v>
      </c>
      <c r="H2521" s="62" t="s">
        <v>1528</v>
      </c>
    </row>
    <row r="2522" spans="1:8" x14ac:dyDescent="0.2">
      <c r="A2522" s="72" t="s">
        <v>1769</v>
      </c>
      <c r="B2522" s="74">
        <v>39160</v>
      </c>
      <c r="C2522" s="71">
        <v>1010</v>
      </c>
      <c r="D2522" s="64" t="s">
        <v>2801</v>
      </c>
      <c r="E2522" s="27">
        <v>805.72</v>
      </c>
      <c r="F2522" s="62" t="s">
        <v>1594</v>
      </c>
      <c r="G2522" s="62" t="s">
        <v>1587</v>
      </c>
      <c r="H2522" s="62" t="s">
        <v>1528</v>
      </c>
    </row>
    <row r="2523" spans="1:8" x14ac:dyDescent="0.2">
      <c r="A2523" s="72" t="s">
        <v>1770</v>
      </c>
      <c r="B2523" s="74">
        <v>39160</v>
      </c>
      <c r="C2523" s="71">
        <v>1011</v>
      </c>
      <c r="D2523" s="64" t="s">
        <v>2802</v>
      </c>
      <c r="E2523" s="72">
        <v>235.19</v>
      </c>
      <c r="F2523" s="62" t="s">
        <v>1591</v>
      </c>
      <c r="G2523" s="62" t="s">
        <v>1588</v>
      </c>
      <c r="H2523" s="62" t="s">
        <v>2271</v>
      </c>
    </row>
    <row r="2524" spans="1:8" x14ac:dyDescent="0.2">
      <c r="A2524" s="72" t="s">
        <v>1771</v>
      </c>
      <c r="B2524" s="74">
        <v>39160</v>
      </c>
      <c r="C2524" s="71">
        <v>1012</v>
      </c>
      <c r="D2524" s="64" t="s">
        <v>2803</v>
      </c>
      <c r="E2524" s="72">
        <v>175.46</v>
      </c>
      <c r="F2524" s="62" t="s">
        <v>1591</v>
      </c>
      <c r="G2524" s="62" t="s">
        <v>1588</v>
      </c>
      <c r="H2524" s="62" t="s">
        <v>1784</v>
      </c>
    </row>
    <row r="2525" spans="1:8" x14ac:dyDescent="0.2">
      <c r="A2525" s="72" t="s">
        <v>1773</v>
      </c>
      <c r="B2525" s="74">
        <v>39161</v>
      </c>
      <c r="C2525" s="71">
        <v>1013</v>
      </c>
      <c r="D2525" s="64" t="s">
        <v>2803</v>
      </c>
      <c r="E2525" s="72">
        <v>145</v>
      </c>
      <c r="F2525" s="62" t="s">
        <v>1963</v>
      </c>
      <c r="G2525" s="62" t="s">
        <v>1587</v>
      </c>
      <c r="H2525" s="62" t="s">
        <v>1528</v>
      </c>
    </row>
    <row r="2526" spans="1:8" x14ac:dyDescent="0.2">
      <c r="A2526" s="72" t="s">
        <v>1775</v>
      </c>
      <c r="B2526" s="74">
        <v>39162</v>
      </c>
      <c r="C2526" s="71">
        <v>371</v>
      </c>
      <c r="D2526" s="64" t="s">
        <v>2803</v>
      </c>
      <c r="E2526" s="72">
        <v>152.44999999999999</v>
      </c>
      <c r="F2526" s="62" t="s">
        <v>1610</v>
      </c>
      <c r="G2526" s="62" t="s">
        <v>1587</v>
      </c>
      <c r="H2526" s="62" t="s">
        <v>1597</v>
      </c>
    </row>
    <row r="2527" spans="1:8" x14ac:dyDescent="0.2">
      <c r="A2527" s="72" t="s">
        <v>1776</v>
      </c>
      <c r="B2527" s="74">
        <v>39162</v>
      </c>
      <c r="C2527" s="71">
        <v>78</v>
      </c>
      <c r="D2527" s="64" t="s">
        <v>2803</v>
      </c>
      <c r="E2527" s="72">
        <v>235.34</v>
      </c>
      <c r="F2527" s="62" t="s">
        <v>1591</v>
      </c>
      <c r="G2527" s="62" t="s">
        <v>1587</v>
      </c>
      <c r="H2527" s="62" t="s">
        <v>1597</v>
      </c>
    </row>
    <row r="2528" spans="1:8" x14ac:dyDescent="0.2">
      <c r="A2528" s="72" t="s">
        <v>1777</v>
      </c>
      <c r="B2528" s="74">
        <v>39163</v>
      </c>
      <c r="C2528" s="71">
        <v>590</v>
      </c>
      <c r="D2528" s="64" t="s">
        <v>2803</v>
      </c>
      <c r="E2528" s="72">
        <v>486.05</v>
      </c>
      <c r="F2528" s="62" t="s">
        <v>1594</v>
      </c>
      <c r="G2528" s="62" t="s">
        <v>1587</v>
      </c>
      <c r="H2528" s="62" t="s">
        <v>1541</v>
      </c>
    </row>
    <row r="2529" spans="1:8" x14ac:dyDescent="0.2">
      <c r="A2529" s="72" t="s">
        <v>1778</v>
      </c>
      <c r="B2529" s="74">
        <v>39163</v>
      </c>
      <c r="C2529" s="71">
        <v>804</v>
      </c>
      <c r="D2529" s="64" t="s">
        <v>2803</v>
      </c>
      <c r="E2529" s="27">
        <v>162</v>
      </c>
      <c r="F2529" s="62" t="s">
        <v>1594</v>
      </c>
      <c r="G2529" s="62" t="s">
        <v>1587</v>
      </c>
      <c r="H2529" s="62" t="s">
        <v>1538</v>
      </c>
    </row>
    <row r="2530" spans="1:8" x14ac:dyDescent="0.2">
      <c r="A2530" s="72" t="s">
        <v>1779</v>
      </c>
      <c r="B2530" s="74">
        <v>39163</v>
      </c>
      <c r="C2530" s="71">
        <v>689</v>
      </c>
      <c r="D2530" s="64" t="s">
        <v>2803</v>
      </c>
      <c r="E2530" s="27">
        <v>166.32</v>
      </c>
      <c r="F2530" s="62" t="s">
        <v>1594</v>
      </c>
      <c r="G2530" s="62" t="s">
        <v>1587</v>
      </c>
      <c r="H2530" s="62" t="s">
        <v>1536</v>
      </c>
    </row>
    <row r="2531" spans="1:8" x14ac:dyDescent="0.2">
      <c r="A2531" s="72" t="s">
        <v>1780</v>
      </c>
      <c r="B2531" s="74">
        <v>39163</v>
      </c>
      <c r="C2531" s="71">
        <v>1014</v>
      </c>
      <c r="D2531" s="64" t="s">
        <v>2804</v>
      </c>
      <c r="E2531" s="72">
        <v>495</v>
      </c>
      <c r="F2531" s="62" t="s">
        <v>1594</v>
      </c>
      <c r="G2531" s="62" t="s">
        <v>1587</v>
      </c>
      <c r="H2531" s="62" t="s">
        <v>1556</v>
      </c>
    </row>
    <row r="2532" spans="1:8" x14ac:dyDescent="0.2">
      <c r="A2532" s="72" t="s">
        <v>1781</v>
      </c>
      <c r="B2532" s="74">
        <v>39163</v>
      </c>
      <c r="C2532" s="71">
        <v>1014</v>
      </c>
      <c r="D2532" s="64" t="s">
        <v>1368</v>
      </c>
      <c r="E2532" s="72">
        <v>341.74</v>
      </c>
      <c r="F2532" s="62" t="s">
        <v>1594</v>
      </c>
      <c r="G2532" s="62" t="s">
        <v>1587</v>
      </c>
      <c r="H2532" s="62" t="s">
        <v>1556</v>
      </c>
    </row>
    <row r="2533" spans="1:8" x14ac:dyDescent="0.2">
      <c r="A2533" s="72" t="s">
        <v>1782</v>
      </c>
      <c r="B2533" s="74">
        <v>39163</v>
      </c>
      <c r="C2533" s="71">
        <v>700</v>
      </c>
      <c r="D2533" s="64" t="s">
        <v>1368</v>
      </c>
      <c r="E2533" s="72">
        <v>341.74</v>
      </c>
      <c r="F2533" s="62" t="s">
        <v>1594</v>
      </c>
      <c r="G2533" s="62" t="s">
        <v>1587</v>
      </c>
      <c r="H2533" s="62" t="s">
        <v>1551</v>
      </c>
    </row>
    <row r="2534" spans="1:8" x14ac:dyDescent="0.2">
      <c r="A2534" s="72">
        <v>6</v>
      </c>
      <c r="B2534" s="74">
        <v>39164</v>
      </c>
      <c r="C2534" s="71">
        <v>980</v>
      </c>
      <c r="D2534" s="64" t="s">
        <v>1368</v>
      </c>
      <c r="E2534" s="72">
        <v>352.3</v>
      </c>
      <c r="F2534" s="62" t="s">
        <v>1594</v>
      </c>
      <c r="G2534" s="62" t="s">
        <v>1587</v>
      </c>
      <c r="H2534" s="62" t="s">
        <v>1541</v>
      </c>
    </row>
    <row r="2535" spans="1:8" x14ac:dyDescent="0.2">
      <c r="A2535" s="72" t="s">
        <v>1783</v>
      </c>
      <c r="B2535" s="74">
        <v>39167</v>
      </c>
      <c r="C2535" s="71">
        <v>1016</v>
      </c>
      <c r="D2535" s="64" t="s">
        <v>1368</v>
      </c>
      <c r="E2535" s="72">
        <v>664.6</v>
      </c>
      <c r="F2535" s="62" t="s">
        <v>1963</v>
      </c>
      <c r="G2535" s="62" t="s">
        <v>1587</v>
      </c>
      <c r="H2535" s="62" t="s">
        <v>1579</v>
      </c>
    </row>
    <row r="2536" spans="1:8" x14ac:dyDescent="0.2">
      <c r="A2536" s="72" t="s">
        <v>1785</v>
      </c>
      <c r="B2536" s="74">
        <v>39167</v>
      </c>
      <c r="C2536" s="71">
        <v>992</v>
      </c>
      <c r="D2536" s="64" t="s">
        <v>1368</v>
      </c>
      <c r="E2536" s="72">
        <v>362.75</v>
      </c>
      <c r="F2536" s="62" t="s">
        <v>1963</v>
      </c>
      <c r="G2536" s="62" t="s">
        <v>1587</v>
      </c>
      <c r="H2536" s="62" t="s">
        <v>1548</v>
      </c>
    </row>
    <row r="2537" spans="1:8" x14ac:dyDescent="0.2">
      <c r="A2537" s="72" t="s">
        <v>1786</v>
      </c>
      <c r="B2537" s="74">
        <v>39167</v>
      </c>
      <c r="C2537" s="71">
        <v>163</v>
      </c>
      <c r="D2537" s="64" t="s">
        <v>1368</v>
      </c>
      <c r="E2537" s="72">
        <v>362.75</v>
      </c>
      <c r="F2537" s="62" t="s">
        <v>1599</v>
      </c>
      <c r="G2537" s="62" t="s">
        <v>1587</v>
      </c>
      <c r="H2537" s="62" t="s">
        <v>1528</v>
      </c>
    </row>
    <row r="2538" spans="1:8" x14ac:dyDescent="0.2">
      <c r="A2538" s="72" t="s">
        <v>1787</v>
      </c>
      <c r="B2538" s="74">
        <v>39167</v>
      </c>
      <c r="C2538" s="71">
        <v>214</v>
      </c>
      <c r="D2538" s="64" t="s">
        <v>1368</v>
      </c>
      <c r="E2538" s="72">
        <v>362.75</v>
      </c>
      <c r="F2538" s="62" t="s">
        <v>1601</v>
      </c>
      <c r="G2538" s="62" t="s">
        <v>1587</v>
      </c>
      <c r="H2538" s="62" t="s">
        <v>1560</v>
      </c>
    </row>
    <row r="2539" spans="1:8" x14ac:dyDescent="0.2">
      <c r="A2539" s="72" t="s">
        <v>1789</v>
      </c>
      <c r="B2539" s="74">
        <v>39167</v>
      </c>
      <c r="C2539" s="71">
        <v>1015</v>
      </c>
      <c r="D2539" s="64" t="s">
        <v>1368</v>
      </c>
      <c r="E2539" s="27">
        <v>377.26</v>
      </c>
      <c r="F2539" s="62" t="s">
        <v>1610</v>
      </c>
      <c r="G2539" s="62" t="s">
        <v>1587</v>
      </c>
      <c r="H2539" s="62" t="s">
        <v>1535</v>
      </c>
    </row>
    <row r="2540" spans="1:8" x14ac:dyDescent="0.2">
      <c r="A2540" s="72" t="s">
        <v>1791</v>
      </c>
      <c r="B2540" s="74">
        <v>39167</v>
      </c>
      <c r="C2540" s="71">
        <v>1015</v>
      </c>
      <c r="D2540" s="64" t="s">
        <v>1368</v>
      </c>
      <c r="E2540" s="27">
        <v>377.26</v>
      </c>
      <c r="F2540" s="62" t="s">
        <v>1594</v>
      </c>
      <c r="G2540" s="62" t="s">
        <v>1587</v>
      </c>
      <c r="H2540" s="62" t="s">
        <v>1535</v>
      </c>
    </row>
    <row r="2541" spans="1:8" x14ac:dyDescent="0.2">
      <c r="A2541" s="72" t="s">
        <v>1792</v>
      </c>
      <c r="B2541" s="74">
        <v>39167</v>
      </c>
      <c r="C2541" s="71">
        <v>1015</v>
      </c>
      <c r="D2541" s="64" t="s">
        <v>2805</v>
      </c>
      <c r="E2541" s="72">
        <v>790</v>
      </c>
      <c r="F2541" s="62" t="s">
        <v>1610</v>
      </c>
      <c r="G2541" s="62" t="s">
        <v>1587</v>
      </c>
      <c r="H2541" s="62" t="s">
        <v>1535</v>
      </c>
    </row>
    <row r="2542" spans="1:8" x14ac:dyDescent="0.2">
      <c r="A2542" s="72" t="s">
        <v>1798</v>
      </c>
      <c r="B2542" s="74">
        <v>39167</v>
      </c>
      <c r="C2542" s="71">
        <v>1015</v>
      </c>
      <c r="D2542" s="64" t="s">
        <v>1330</v>
      </c>
      <c r="E2542" s="72">
        <v>392</v>
      </c>
      <c r="F2542" s="62" t="s">
        <v>1594</v>
      </c>
      <c r="G2542" s="62" t="s">
        <v>1587</v>
      </c>
      <c r="H2542" s="62" t="s">
        <v>1535</v>
      </c>
    </row>
    <row r="2543" spans="1:8" x14ac:dyDescent="0.2">
      <c r="A2543" s="72" t="s">
        <v>1788</v>
      </c>
      <c r="B2543" s="74">
        <v>39167</v>
      </c>
      <c r="C2543" s="71">
        <v>936</v>
      </c>
      <c r="D2543" s="64" t="s">
        <v>1330</v>
      </c>
      <c r="E2543" s="72">
        <v>615</v>
      </c>
      <c r="F2543" s="62" t="s">
        <v>1594</v>
      </c>
      <c r="G2543" s="62" t="s">
        <v>1587</v>
      </c>
      <c r="H2543" s="62" t="s">
        <v>1528</v>
      </c>
    </row>
    <row r="2544" spans="1:8" x14ac:dyDescent="0.2">
      <c r="A2544" s="72" t="s">
        <v>1793</v>
      </c>
      <c r="B2544" s="74">
        <v>39167</v>
      </c>
      <c r="C2544" s="71">
        <v>775</v>
      </c>
      <c r="D2544" s="64" t="s">
        <v>1330</v>
      </c>
      <c r="E2544" s="27">
        <v>461.48</v>
      </c>
      <c r="F2544" s="62" t="s">
        <v>1610</v>
      </c>
      <c r="G2544" s="62" t="s">
        <v>1587</v>
      </c>
      <c r="H2544" s="62" t="s">
        <v>1544</v>
      </c>
    </row>
    <row r="2545" spans="1:8" x14ac:dyDescent="0.2">
      <c r="A2545" s="72" t="s">
        <v>1794</v>
      </c>
      <c r="B2545" s="74">
        <v>39167</v>
      </c>
      <c r="C2545" s="71">
        <v>775</v>
      </c>
      <c r="D2545" s="64" t="s">
        <v>1330</v>
      </c>
      <c r="E2545" s="27">
        <v>436.34</v>
      </c>
      <c r="F2545" s="62" t="s">
        <v>1610</v>
      </c>
      <c r="G2545" s="62" t="s">
        <v>1587</v>
      </c>
      <c r="H2545" s="62" t="s">
        <v>1544</v>
      </c>
    </row>
    <row r="2546" spans="1:8" x14ac:dyDescent="0.2">
      <c r="A2546" s="72" t="s">
        <v>1795</v>
      </c>
      <c r="B2546" s="74">
        <v>39167</v>
      </c>
      <c r="C2546" s="71">
        <v>775</v>
      </c>
      <c r="D2546" s="64" t="s">
        <v>2806</v>
      </c>
      <c r="E2546" s="72">
        <v>14850</v>
      </c>
      <c r="F2546" s="62" t="s">
        <v>1610</v>
      </c>
      <c r="G2546" s="62" t="s">
        <v>1587</v>
      </c>
      <c r="H2546" s="62" t="s">
        <v>1544</v>
      </c>
    </row>
    <row r="2547" spans="1:8" x14ac:dyDescent="0.2">
      <c r="A2547" s="72" t="s">
        <v>1796</v>
      </c>
      <c r="B2547" s="74">
        <v>39167</v>
      </c>
      <c r="C2547" s="71">
        <v>824</v>
      </c>
      <c r="D2547" s="64" t="s">
        <v>2807</v>
      </c>
      <c r="E2547" s="72">
        <v>70.2</v>
      </c>
      <c r="F2547" s="62" t="s">
        <v>1594</v>
      </c>
      <c r="G2547" s="62" t="s">
        <v>1587</v>
      </c>
      <c r="H2547" s="62" t="s">
        <v>1544</v>
      </c>
    </row>
    <row r="2548" spans="1:8" x14ac:dyDescent="0.2">
      <c r="A2548" s="72" t="s">
        <v>1797</v>
      </c>
      <c r="B2548" s="74">
        <v>39167</v>
      </c>
      <c r="C2548" s="71">
        <v>1014</v>
      </c>
      <c r="D2548" s="64" t="s">
        <v>878</v>
      </c>
      <c r="E2548" s="72">
        <v>50000</v>
      </c>
      <c r="F2548" s="62" t="s">
        <v>1594</v>
      </c>
      <c r="G2548" s="62" t="s">
        <v>1587</v>
      </c>
      <c r="H2548" s="62" t="s">
        <v>1556</v>
      </c>
    </row>
    <row r="2549" spans="1:8" x14ac:dyDescent="0.2">
      <c r="A2549" s="72" t="s">
        <v>1800</v>
      </c>
      <c r="B2549" s="74">
        <v>39167</v>
      </c>
      <c r="C2549" s="71">
        <v>493</v>
      </c>
      <c r="D2549" s="64" t="s">
        <v>878</v>
      </c>
      <c r="E2549" s="72">
        <v>25750</v>
      </c>
      <c r="F2549" s="62" t="s">
        <v>1594</v>
      </c>
      <c r="G2549" s="62" t="s">
        <v>1587</v>
      </c>
      <c r="H2549" s="62" t="s">
        <v>1597</v>
      </c>
    </row>
    <row r="2550" spans="1:8" x14ac:dyDescent="0.2">
      <c r="A2550" s="72" t="s">
        <v>1801</v>
      </c>
      <c r="B2550" s="74">
        <v>39167</v>
      </c>
      <c r="C2550" s="71">
        <v>900</v>
      </c>
      <c r="D2550" s="64" t="s">
        <v>878</v>
      </c>
      <c r="E2550" s="72">
        <v>5445</v>
      </c>
      <c r="F2550" s="62" t="s">
        <v>1594</v>
      </c>
      <c r="G2550" s="62" t="s">
        <v>1587</v>
      </c>
      <c r="H2550" s="62" t="s">
        <v>1558</v>
      </c>
    </row>
    <row r="2551" spans="1:8" x14ac:dyDescent="0.2">
      <c r="A2551" s="72" t="s">
        <v>1802</v>
      </c>
      <c r="B2551" s="74">
        <v>39167</v>
      </c>
      <c r="C2551" s="71">
        <v>912</v>
      </c>
      <c r="D2551" s="64" t="s">
        <v>878</v>
      </c>
      <c r="E2551" s="27">
        <v>6916</v>
      </c>
      <c r="F2551" s="62" t="s">
        <v>2538</v>
      </c>
      <c r="G2551" s="62" t="s">
        <v>1588</v>
      </c>
      <c r="H2551" s="62" t="s">
        <v>2271</v>
      </c>
    </row>
    <row r="2552" spans="1:8" x14ac:dyDescent="0.2">
      <c r="A2552" s="72" t="s">
        <v>1804</v>
      </c>
      <c r="B2552" s="74">
        <v>39170</v>
      </c>
      <c r="C2552" s="71">
        <v>912</v>
      </c>
      <c r="D2552" s="64" t="s">
        <v>2808</v>
      </c>
      <c r="E2552" s="72">
        <v>18.899999999999999</v>
      </c>
      <c r="F2552" s="62" t="s">
        <v>2538</v>
      </c>
      <c r="G2552" s="62" t="s">
        <v>1588</v>
      </c>
      <c r="H2552" s="62" t="s">
        <v>2271</v>
      </c>
    </row>
    <row r="2553" spans="1:8" x14ac:dyDescent="0.2">
      <c r="A2553" s="72" t="s">
        <v>1806</v>
      </c>
      <c r="B2553" s="74">
        <v>39170</v>
      </c>
      <c r="C2553" s="71">
        <v>735</v>
      </c>
      <c r="D2553" s="64" t="s">
        <v>2809</v>
      </c>
      <c r="E2553" s="72">
        <v>31900</v>
      </c>
      <c r="F2553" s="62" t="s">
        <v>1594</v>
      </c>
      <c r="G2553" s="62" t="s">
        <v>1587</v>
      </c>
      <c r="H2553" s="62" t="s">
        <v>1570</v>
      </c>
    </row>
    <row r="2554" spans="1:8" x14ac:dyDescent="0.2">
      <c r="A2554" s="72" t="s">
        <v>1807</v>
      </c>
      <c r="B2554" s="74">
        <v>39171</v>
      </c>
      <c r="C2554" s="71">
        <v>155</v>
      </c>
      <c r="D2554" s="64" t="s">
        <v>1501</v>
      </c>
      <c r="E2554" s="72">
        <v>2700</v>
      </c>
      <c r="F2554" s="62" t="s">
        <v>1594</v>
      </c>
      <c r="G2554" s="62" t="s">
        <v>1587</v>
      </c>
      <c r="H2554" s="62" t="s">
        <v>1548</v>
      </c>
    </row>
    <row r="2555" spans="1:8" x14ac:dyDescent="0.2">
      <c r="A2555" s="72" t="s">
        <v>1808</v>
      </c>
      <c r="B2555" s="74">
        <v>39171</v>
      </c>
      <c r="C2555" s="71">
        <v>729</v>
      </c>
      <c r="D2555" s="64" t="s">
        <v>1501</v>
      </c>
      <c r="E2555" s="72">
        <v>6900</v>
      </c>
      <c r="F2555" s="62" t="s">
        <v>1594</v>
      </c>
      <c r="G2555" s="62" t="s">
        <v>1587</v>
      </c>
      <c r="H2555" s="62" t="s">
        <v>1528</v>
      </c>
    </row>
    <row r="2556" spans="1:8" x14ac:dyDescent="0.2">
      <c r="A2556" s="72" t="s">
        <v>1809</v>
      </c>
      <c r="B2556" s="74">
        <v>39171</v>
      </c>
      <c r="C2556" s="71">
        <v>822</v>
      </c>
      <c r="D2556" s="64" t="s">
        <v>93</v>
      </c>
      <c r="E2556" s="72">
        <v>9920</v>
      </c>
      <c r="F2556" s="62" t="s">
        <v>1594</v>
      </c>
      <c r="G2556" s="62" t="s">
        <v>1587</v>
      </c>
      <c r="H2556" s="62" t="s">
        <v>1597</v>
      </c>
    </row>
    <row r="2557" spans="1:8" x14ac:dyDescent="0.2">
      <c r="A2557" s="72" t="s">
        <v>1811</v>
      </c>
      <c r="B2557" s="74">
        <v>39171</v>
      </c>
      <c r="C2557" s="71">
        <v>373</v>
      </c>
      <c r="D2557" s="64" t="s">
        <v>93</v>
      </c>
      <c r="E2557" s="72">
        <v>18872.740000000002</v>
      </c>
      <c r="F2557" s="62" t="s">
        <v>1594</v>
      </c>
      <c r="G2557" s="62" t="s">
        <v>1587</v>
      </c>
      <c r="H2557" s="62" t="s">
        <v>1528</v>
      </c>
    </row>
    <row r="2558" spans="1:8" x14ac:dyDescent="0.2">
      <c r="A2558" s="72" t="s">
        <v>1812</v>
      </c>
      <c r="B2558" s="74">
        <v>39171</v>
      </c>
      <c r="C2558" s="71">
        <v>928</v>
      </c>
      <c r="D2558" s="64" t="s">
        <v>93</v>
      </c>
      <c r="E2558" s="72">
        <v>5470</v>
      </c>
      <c r="F2558" s="62" t="s">
        <v>1594</v>
      </c>
      <c r="G2558" s="62" t="s">
        <v>1587</v>
      </c>
      <c r="H2558" s="62" t="s">
        <v>1528</v>
      </c>
    </row>
    <row r="2559" spans="1:8" x14ac:dyDescent="0.2">
      <c r="A2559" s="72" t="s">
        <v>1814</v>
      </c>
      <c r="B2559" s="74">
        <v>39171</v>
      </c>
      <c r="C2559" s="71">
        <v>176</v>
      </c>
      <c r="D2559" s="64" t="s">
        <v>93</v>
      </c>
      <c r="E2559" s="72">
        <v>60088.72</v>
      </c>
      <c r="F2559" s="62" t="s">
        <v>1594</v>
      </c>
      <c r="G2559" s="62" t="s">
        <v>1587</v>
      </c>
      <c r="H2559" s="62" t="s">
        <v>1528</v>
      </c>
    </row>
    <row r="2560" spans="1:8" x14ac:dyDescent="0.2">
      <c r="A2560" s="72" t="s">
        <v>1815</v>
      </c>
      <c r="B2560" s="74">
        <v>39171</v>
      </c>
      <c r="C2560" s="71">
        <v>958</v>
      </c>
      <c r="D2560" s="64" t="s">
        <v>93</v>
      </c>
      <c r="E2560" s="72">
        <v>52625</v>
      </c>
      <c r="F2560" s="62" t="s">
        <v>1610</v>
      </c>
      <c r="G2560" s="62" t="s">
        <v>1587</v>
      </c>
      <c r="H2560" s="62" t="s">
        <v>1544</v>
      </c>
    </row>
    <row r="2561" spans="1:8" x14ac:dyDescent="0.2">
      <c r="A2561" s="72" t="s">
        <v>1817</v>
      </c>
      <c r="B2561" s="74">
        <v>39171</v>
      </c>
      <c r="C2561" s="71">
        <v>864</v>
      </c>
      <c r="D2561" s="64" t="s">
        <v>93</v>
      </c>
      <c r="E2561" s="72">
        <v>52625</v>
      </c>
      <c r="F2561" s="62" t="s">
        <v>1594</v>
      </c>
      <c r="G2561" s="62" t="s">
        <v>1587</v>
      </c>
      <c r="H2561" s="62" t="s">
        <v>1597</v>
      </c>
    </row>
    <row r="2562" spans="1:8" x14ac:dyDescent="0.2">
      <c r="A2562" s="72" t="s">
        <v>1819</v>
      </c>
      <c r="B2562" s="74">
        <v>39171</v>
      </c>
      <c r="C2562" s="71">
        <v>1018</v>
      </c>
      <c r="D2562" s="64" t="s">
        <v>93</v>
      </c>
      <c r="E2562" s="72">
        <v>10525</v>
      </c>
      <c r="F2562" s="62" t="s">
        <v>166</v>
      </c>
      <c r="G2562" s="62" t="s">
        <v>1588</v>
      </c>
      <c r="H2562" s="62" t="s">
        <v>1607</v>
      </c>
    </row>
    <row r="2563" spans="1:8" x14ac:dyDescent="0.2">
      <c r="A2563" s="72" t="s">
        <v>1820</v>
      </c>
      <c r="B2563" s="74">
        <v>39171</v>
      </c>
      <c r="C2563" s="71">
        <v>863</v>
      </c>
      <c r="D2563" s="64" t="s">
        <v>93</v>
      </c>
      <c r="E2563" s="72">
        <v>52625</v>
      </c>
      <c r="F2563" s="62" t="s">
        <v>1594</v>
      </c>
      <c r="G2563" s="62" t="s">
        <v>1587</v>
      </c>
      <c r="H2563" s="62" t="s">
        <v>1597</v>
      </c>
    </row>
    <row r="2564" spans="1:8" x14ac:dyDescent="0.2">
      <c r="A2564" s="72" t="s">
        <v>1822</v>
      </c>
      <c r="B2564" s="74">
        <v>39171</v>
      </c>
      <c r="C2564" s="71">
        <v>84</v>
      </c>
      <c r="D2564" s="64" t="s">
        <v>93</v>
      </c>
      <c r="E2564" s="72">
        <v>52625</v>
      </c>
      <c r="F2564" s="62" t="s">
        <v>1594</v>
      </c>
      <c r="G2564" s="62" t="s">
        <v>1587</v>
      </c>
      <c r="H2564" s="62" t="s">
        <v>1597</v>
      </c>
    </row>
    <row r="2565" spans="1:8" x14ac:dyDescent="0.2">
      <c r="A2565" s="72" t="s">
        <v>1824</v>
      </c>
      <c r="B2565" s="74">
        <v>39171</v>
      </c>
      <c r="C2565" s="71">
        <v>78</v>
      </c>
      <c r="D2565" s="64" t="s">
        <v>93</v>
      </c>
      <c r="E2565" s="72">
        <v>52625</v>
      </c>
      <c r="F2565" s="62" t="s">
        <v>1594</v>
      </c>
      <c r="G2565" s="62" t="s">
        <v>1587</v>
      </c>
      <c r="H2565" s="62" t="s">
        <v>1597</v>
      </c>
    </row>
    <row r="2566" spans="1:8" x14ac:dyDescent="0.2">
      <c r="A2566" s="72" t="s">
        <v>1826</v>
      </c>
      <c r="B2566" s="74">
        <v>39171</v>
      </c>
      <c r="C2566" s="71">
        <v>577</v>
      </c>
      <c r="D2566" s="64" t="s">
        <v>93</v>
      </c>
      <c r="E2566" s="72">
        <v>40478.959999999999</v>
      </c>
      <c r="F2566" s="62" t="s">
        <v>1594</v>
      </c>
      <c r="G2566" s="62" t="s">
        <v>1587</v>
      </c>
      <c r="H2566" s="62" t="s">
        <v>1597</v>
      </c>
    </row>
    <row r="2567" spans="1:8" x14ac:dyDescent="0.2">
      <c r="A2567" s="72" t="s">
        <v>1827</v>
      </c>
      <c r="B2567" s="74">
        <v>39171</v>
      </c>
      <c r="C2567" s="71">
        <v>330</v>
      </c>
      <c r="D2567" s="64" t="s">
        <v>93</v>
      </c>
      <c r="E2567" s="72">
        <v>52625</v>
      </c>
      <c r="F2567" s="62" t="s">
        <v>1594</v>
      </c>
      <c r="G2567" s="62" t="s">
        <v>1587</v>
      </c>
      <c r="H2567" s="62" t="s">
        <v>1597</v>
      </c>
    </row>
    <row r="2568" spans="1:8" x14ac:dyDescent="0.2">
      <c r="A2568" s="72" t="s">
        <v>1828</v>
      </c>
      <c r="B2568" s="74">
        <v>39171</v>
      </c>
      <c r="C2568" s="71">
        <v>331</v>
      </c>
      <c r="D2568" s="64" t="s">
        <v>93</v>
      </c>
      <c r="E2568" s="72">
        <v>52625</v>
      </c>
      <c r="F2568" s="62" t="s">
        <v>1594</v>
      </c>
      <c r="G2568" s="62" t="s">
        <v>1587</v>
      </c>
      <c r="H2568" s="62" t="s">
        <v>1597</v>
      </c>
    </row>
    <row r="2569" spans="1:8" x14ac:dyDescent="0.2">
      <c r="A2569" s="72" t="s">
        <v>1830</v>
      </c>
      <c r="B2569" s="74">
        <v>39171</v>
      </c>
      <c r="C2569" s="71">
        <v>301</v>
      </c>
      <c r="D2569" s="64" t="s">
        <v>93</v>
      </c>
      <c r="E2569" s="72">
        <v>52625</v>
      </c>
      <c r="F2569" s="62" t="s">
        <v>1594</v>
      </c>
      <c r="G2569" s="62" t="s">
        <v>1587</v>
      </c>
      <c r="H2569" s="62" t="s">
        <v>1597</v>
      </c>
    </row>
    <row r="2570" spans="1:8" x14ac:dyDescent="0.2">
      <c r="A2570" s="72" t="s">
        <v>1831</v>
      </c>
      <c r="B2570" s="74">
        <v>39171</v>
      </c>
      <c r="C2570" s="71">
        <v>560</v>
      </c>
      <c r="D2570" s="64" t="s">
        <v>93</v>
      </c>
      <c r="E2570" s="72">
        <v>52625</v>
      </c>
      <c r="F2570" s="62" t="s">
        <v>1963</v>
      </c>
      <c r="G2570" s="62" t="s">
        <v>1587</v>
      </c>
      <c r="H2570" s="62" t="s">
        <v>1528</v>
      </c>
    </row>
    <row r="2571" spans="1:8" x14ac:dyDescent="0.2">
      <c r="A2571" s="72" t="s">
        <v>1832</v>
      </c>
      <c r="B2571" s="74">
        <v>39171</v>
      </c>
      <c r="C2571" s="71">
        <v>560</v>
      </c>
      <c r="D2571" s="64" t="s">
        <v>93</v>
      </c>
      <c r="E2571" s="72">
        <v>52625</v>
      </c>
      <c r="F2571" s="62" t="s">
        <v>1963</v>
      </c>
      <c r="G2571" s="62" t="s">
        <v>1587</v>
      </c>
      <c r="H2571" s="62" t="s">
        <v>1528</v>
      </c>
    </row>
    <row r="2572" spans="1:8" x14ac:dyDescent="0.2">
      <c r="A2572" s="72" t="s">
        <v>1833</v>
      </c>
      <c r="B2572" s="74">
        <v>39171</v>
      </c>
      <c r="C2572" s="71">
        <v>560</v>
      </c>
      <c r="D2572" s="64" t="s">
        <v>93</v>
      </c>
      <c r="E2572" s="72">
        <v>52625</v>
      </c>
      <c r="F2572" s="62" t="s">
        <v>1594</v>
      </c>
      <c r="G2572" s="62" t="s">
        <v>1587</v>
      </c>
      <c r="H2572" s="62" t="s">
        <v>1528</v>
      </c>
    </row>
    <row r="2573" spans="1:8" x14ac:dyDescent="0.2">
      <c r="A2573" s="72" t="s">
        <v>1835</v>
      </c>
      <c r="B2573" s="74">
        <v>39171</v>
      </c>
      <c r="C2573" s="71">
        <v>173</v>
      </c>
      <c r="D2573" s="64" t="s">
        <v>93</v>
      </c>
      <c r="E2573" s="72">
        <v>52625</v>
      </c>
      <c r="F2573" s="62" t="s">
        <v>1594</v>
      </c>
      <c r="G2573" s="62" t="s">
        <v>1587</v>
      </c>
      <c r="H2573" s="62" t="s">
        <v>1548</v>
      </c>
    </row>
    <row r="2574" spans="1:8" x14ac:dyDescent="0.2">
      <c r="A2574" s="72" t="s">
        <v>1836</v>
      </c>
      <c r="B2574" s="74">
        <v>39171</v>
      </c>
      <c r="C2574" s="71">
        <v>64</v>
      </c>
      <c r="D2574" s="64" t="s">
        <v>93</v>
      </c>
      <c r="E2574" s="72">
        <v>52625</v>
      </c>
      <c r="F2574" s="62" t="s">
        <v>1610</v>
      </c>
      <c r="G2574" s="62" t="s">
        <v>1587</v>
      </c>
      <c r="H2574" s="62" t="s">
        <v>1597</v>
      </c>
    </row>
    <row r="2575" spans="1:8" x14ac:dyDescent="0.2">
      <c r="A2575" s="72" t="s">
        <v>1837</v>
      </c>
      <c r="B2575" s="74">
        <v>39171</v>
      </c>
      <c r="C2575" s="71">
        <v>337</v>
      </c>
      <c r="D2575" s="64" t="s">
        <v>93</v>
      </c>
      <c r="E2575" s="72">
        <v>32188.97</v>
      </c>
      <c r="F2575" s="62" t="s">
        <v>1610</v>
      </c>
      <c r="G2575" s="62" t="s">
        <v>1587</v>
      </c>
      <c r="H2575" s="62" t="s">
        <v>1538</v>
      </c>
    </row>
    <row r="2576" spans="1:8" x14ac:dyDescent="0.2">
      <c r="A2576" s="72" t="s">
        <v>1838</v>
      </c>
      <c r="B2576" s="74">
        <v>39171</v>
      </c>
      <c r="C2576" s="71">
        <v>1017</v>
      </c>
      <c r="D2576" s="64" t="s">
        <v>93</v>
      </c>
      <c r="E2576" s="72">
        <v>67328</v>
      </c>
      <c r="F2576" s="62" t="s">
        <v>1963</v>
      </c>
      <c r="G2576" s="62" t="s">
        <v>1587</v>
      </c>
      <c r="H2576" s="62" t="s">
        <v>1528</v>
      </c>
    </row>
    <row r="2577" spans="1:8" x14ac:dyDescent="0.2">
      <c r="A2577" s="72" t="s">
        <v>1839</v>
      </c>
      <c r="B2577" s="74">
        <v>39171</v>
      </c>
      <c r="C2577" s="71">
        <v>820</v>
      </c>
      <c r="D2577" s="64" t="s">
        <v>93</v>
      </c>
      <c r="E2577" s="72">
        <v>15751.99</v>
      </c>
      <c r="F2577" s="62" t="s">
        <v>1599</v>
      </c>
      <c r="G2577" s="62" t="s">
        <v>1587</v>
      </c>
      <c r="H2577" s="62" t="s">
        <v>1528</v>
      </c>
    </row>
    <row r="2578" spans="1:8" x14ac:dyDescent="0.2">
      <c r="A2578" s="72" t="s">
        <v>1840</v>
      </c>
      <c r="B2578" s="74">
        <v>39171</v>
      </c>
      <c r="C2578" s="71">
        <v>770</v>
      </c>
      <c r="D2578" s="64" t="s">
        <v>93</v>
      </c>
      <c r="E2578" s="27">
        <v>15751.99</v>
      </c>
      <c r="F2578" s="62" t="s">
        <v>2810</v>
      </c>
      <c r="G2578" s="62" t="s">
        <v>1587</v>
      </c>
      <c r="H2578" s="62" t="s">
        <v>1528</v>
      </c>
    </row>
    <row r="2579" spans="1:8" x14ac:dyDescent="0.2">
      <c r="A2579" s="72" t="s">
        <v>1841</v>
      </c>
      <c r="B2579" s="74">
        <v>39171</v>
      </c>
      <c r="C2579" s="71">
        <v>1019</v>
      </c>
      <c r="D2579" s="64" t="s">
        <v>93</v>
      </c>
      <c r="E2579" s="27">
        <v>11741.64</v>
      </c>
      <c r="F2579" s="62" t="s">
        <v>1610</v>
      </c>
      <c r="G2579" s="62" t="s">
        <v>1587</v>
      </c>
      <c r="H2579" s="62" t="s">
        <v>1539</v>
      </c>
    </row>
    <row r="2580" spans="1:8" x14ac:dyDescent="0.2">
      <c r="A2580" s="72" t="s">
        <v>1842</v>
      </c>
      <c r="B2580" s="74">
        <v>39176</v>
      </c>
      <c r="C2580" s="71">
        <v>1020</v>
      </c>
      <c r="D2580" s="64" t="s">
        <v>93</v>
      </c>
      <c r="E2580" s="67">
        <v>40266.46</v>
      </c>
      <c r="F2580" s="62" t="s">
        <v>1594</v>
      </c>
      <c r="G2580" s="62" t="s">
        <v>1587</v>
      </c>
      <c r="H2580" s="62" t="s">
        <v>1597</v>
      </c>
    </row>
    <row r="2581" spans="1:8" x14ac:dyDescent="0.2">
      <c r="A2581" s="72" t="s">
        <v>1843</v>
      </c>
      <c r="B2581" s="74">
        <v>39176</v>
      </c>
      <c r="C2581" s="71">
        <v>912</v>
      </c>
      <c r="D2581" s="64" t="s">
        <v>93</v>
      </c>
      <c r="E2581" s="27">
        <v>1250</v>
      </c>
      <c r="F2581" s="62" t="s">
        <v>2538</v>
      </c>
      <c r="G2581" s="62" t="s">
        <v>1588</v>
      </c>
      <c r="H2581" s="62" t="s">
        <v>2271</v>
      </c>
    </row>
    <row r="2582" spans="1:8" x14ac:dyDescent="0.2">
      <c r="A2582" s="72" t="s">
        <v>1844</v>
      </c>
      <c r="B2582" s="74">
        <v>39181</v>
      </c>
      <c r="C2582" s="71">
        <v>289</v>
      </c>
      <c r="D2582" s="64" t="s">
        <v>93</v>
      </c>
      <c r="E2582" s="27">
        <v>12308.32</v>
      </c>
      <c r="F2582" s="62" t="s">
        <v>1599</v>
      </c>
      <c r="G2582" s="62" t="s">
        <v>1587</v>
      </c>
      <c r="H2582" s="62" t="s">
        <v>1528</v>
      </c>
    </row>
    <row r="2583" spans="1:8" x14ac:dyDescent="0.2">
      <c r="A2583" s="72" t="s">
        <v>1845</v>
      </c>
      <c r="B2583" s="74">
        <v>39181</v>
      </c>
      <c r="C2583" s="71">
        <v>289</v>
      </c>
      <c r="D2583" s="64" t="s">
        <v>93</v>
      </c>
      <c r="E2583" s="27">
        <v>2500</v>
      </c>
      <c r="F2583" s="62" t="s">
        <v>1599</v>
      </c>
      <c r="G2583" s="62" t="s">
        <v>1587</v>
      </c>
      <c r="H2583" s="62" t="s">
        <v>1528</v>
      </c>
    </row>
    <row r="2584" spans="1:8" x14ac:dyDescent="0.2">
      <c r="A2584" s="72" t="s">
        <v>1846</v>
      </c>
      <c r="B2584" s="74">
        <v>39181</v>
      </c>
      <c r="C2584" s="71">
        <v>289</v>
      </c>
      <c r="D2584" s="64" t="s">
        <v>93</v>
      </c>
      <c r="E2584" s="27">
        <v>2300</v>
      </c>
      <c r="F2584" s="62" t="s">
        <v>1599</v>
      </c>
      <c r="G2584" s="62" t="s">
        <v>1587</v>
      </c>
      <c r="H2584" s="62" t="s">
        <v>1528</v>
      </c>
    </row>
    <row r="2585" spans="1:8" x14ac:dyDescent="0.2">
      <c r="A2585" s="72" t="s">
        <v>1847</v>
      </c>
      <c r="B2585" s="74">
        <v>39181</v>
      </c>
      <c r="C2585" s="71">
        <v>822</v>
      </c>
      <c r="D2585" s="64" t="s">
        <v>93</v>
      </c>
      <c r="E2585" s="27">
        <v>10061.39</v>
      </c>
      <c r="F2585" s="62" t="s">
        <v>1594</v>
      </c>
      <c r="G2585" s="62" t="s">
        <v>1587</v>
      </c>
      <c r="H2585" s="62" t="s">
        <v>1597</v>
      </c>
    </row>
    <row r="2586" spans="1:8" x14ac:dyDescent="0.2">
      <c r="A2586" s="72" t="s">
        <v>1848</v>
      </c>
      <c r="B2586" s="74">
        <v>39181</v>
      </c>
      <c r="C2586" s="71">
        <v>1021</v>
      </c>
      <c r="D2586" s="64" t="s">
        <v>93</v>
      </c>
      <c r="E2586" s="27">
        <v>14111.63</v>
      </c>
      <c r="F2586" s="62" t="s">
        <v>1963</v>
      </c>
      <c r="G2586" s="62" t="s">
        <v>1587</v>
      </c>
      <c r="H2586" s="62" t="s">
        <v>1541</v>
      </c>
    </row>
    <row r="2587" spans="1:8" x14ac:dyDescent="0.2">
      <c r="A2587" s="72" t="s">
        <v>1849</v>
      </c>
      <c r="B2587" s="74">
        <v>39182</v>
      </c>
      <c r="C2587" s="71">
        <v>912</v>
      </c>
      <c r="D2587" s="70" t="s">
        <v>1255</v>
      </c>
      <c r="E2587" s="27">
        <v>735</v>
      </c>
      <c r="F2587" s="62" t="s">
        <v>2538</v>
      </c>
      <c r="G2587" s="62" t="s">
        <v>1588</v>
      </c>
      <c r="H2587" s="62" t="s">
        <v>2271</v>
      </c>
    </row>
    <row r="2588" spans="1:8" x14ac:dyDescent="0.2">
      <c r="A2588" s="72" t="s">
        <v>1850</v>
      </c>
      <c r="B2588" s="74">
        <v>39183</v>
      </c>
      <c r="C2588" s="71">
        <v>750</v>
      </c>
      <c r="D2588" s="64" t="s">
        <v>2811</v>
      </c>
      <c r="E2588" s="72">
        <v>10800</v>
      </c>
      <c r="F2588" s="62" t="s">
        <v>1610</v>
      </c>
      <c r="G2588" s="62" t="s">
        <v>1587</v>
      </c>
      <c r="H2588" s="62" t="s">
        <v>1557</v>
      </c>
    </row>
    <row r="2589" spans="1:8" x14ac:dyDescent="0.2">
      <c r="A2589" s="72" t="s">
        <v>1851</v>
      </c>
      <c r="B2589" s="74">
        <v>39183</v>
      </c>
      <c r="C2589" s="71">
        <v>47</v>
      </c>
      <c r="D2589" s="64" t="s">
        <v>2812</v>
      </c>
      <c r="E2589" s="72">
        <v>48.36</v>
      </c>
      <c r="F2589" s="62" t="s">
        <v>1599</v>
      </c>
      <c r="G2589" s="62" t="s">
        <v>1587</v>
      </c>
      <c r="H2589" s="62" t="s">
        <v>1528</v>
      </c>
    </row>
    <row r="2590" spans="1:8" x14ac:dyDescent="0.2">
      <c r="A2590" s="72" t="s">
        <v>1852</v>
      </c>
      <c r="B2590" s="74">
        <v>39183</v>
      </c>
      <c r="C2590" s="71">
        <v>47</v>
      </c>
      <c r="D2590" s="64" t="s">
        <v>2812</v>
      </c>
      <c r="E2590" s="72">
        <v>48.36</v>
      </c>
      <c r="F2590" s="62" t="s">
        <v>1599</v>
      </c>
      <c r="G2590" s="62" t="s">
        <v>1587</v>
      </c>
      <c r="H2590" s="62" t="s">
        <v>1528</v>
      </c>
    </row>
    <row r="2591" spans="1:8" x14ac:dyDescent="0.2">
      <c r="A2591" s="72" t="s">
        <v>1853</v>
      </c>
      <c r="B2591" s="74">
        <v>39183</v>
      </c>
      <c r="C2591" s="71">
        <v>234</v>
      </c>
      <c r="D2591" s="64" t="s">
        <v>2812</v>
      </c>
      <c r="E2591" s="72">
        <v>8768</v>
      </c>
      <c r="F2591" s="62" t="s">
        <v>1610</v>
      </c>
      <c r="G2591" s="62" t="s">
        <v>1587</v>
      </c>
      <c r="H2591" s="62" t="s">
        <v>1597</v>
      </c>
    </row>
    <row r="2592" spans="1:8" x14ac:dyDescent="0.2">
      <c r="A2592" s="72" t="s">
        <v>1854</v>
      </c>
      <c r="B2592" s="74">
        <v>39188</v>
      </c>
      <c r="C2592" s="71">
        <v>975</v>
      </c>
      <c r="D2592" s="64" t="s">
        <v>2812</v>
      </c>
      <c r="E2592" s="72">
        <v>1500</v>
      </c>
      <c r="F2592" s="62" t="s">
        <v>1594</v>
      </c>
      <c r="G2592" s="62" t="s">
        <v>1588</v>
      </c>
      <c r="H2592" s="62" t="s">
        <v>2569</v>
      </c>
    </row>
    <row r="2593" spans="1:8" x14ac:dyDescent="0.2">
      <c r="A2593" s="72" t="s">
        <v>1876</v>
      </c>
      <c r="B2593" s="74">
        <v>39188</v>
      </c>
      <c r="C2593" s="71">
        <v>975</v>
      </c>
      <c r="D2593" s="64" t="s">
        <v>2812</v>
      </c>
      <c r="E2593" s="72">
        <v>253.72</v>
      </c>
      <c r="F2593" s="62" t="s">
        <v>1594</v>
      </c>
      <c r="G2593" s="62" t="s">
        <v>1588</v>
      </c>
      <c r="H2593" s="62" t="s">
        <v>2569</v>
      </c>
    </row>
    <row r="2594" spans="1:8" x14ac:dyDescent="0.2">
      <c r="A2594" s="72" t="s">
        <v>1855</v>
      </c>
      <c r="B2594" s="74">
        <v>39188</v>
      </c>
      <c r="C2594" s="71">
        <v>308</v>
      </c>
      <c r="D2594" s="64" t="s">
        <v>2812</v>
      </c>
      <c r="E2594" s="72">
        <v>102.62</v>
      </c>
      <c r="F2594" s="62" t="s">
        <v>1594</v>
      </c>
      <c r="G2594" s="62" t="s">
        <v>1587</v>
      </c>
      <c r="H2594" s="62" t="s">
        <v>1597</v>
      </c>
    </row>
    <row r="2595" spans="1:8" x14ac:dyDescent="0.2">
      <c r="A2595" s="72" t="s">
        <v>1856</v>
      </c>
      <c r="B2595" s="74">
        <v>39190</v>
      </c>
      <c r="C2595" s="71">
        <v>92</v>
      </c>
      <c r="D2595" s="64" t="s">
        <v>2812</v>
      </c>
      <c r="E2595" s="72">
        <v>210.42</v>
      </c>
      <c r="F2595" s="62" t="s">
        <v>1594</v>
      </c>
      <c r="G2595" s="62" t="s">
        <v>1587</v>
      </c>
      <c r="H2595" s="62" t="s">
        <v>1564</v>
      </c>
    </row>
    <row r="2596" spans="1:8" x14ac:dyDescent="0.2">
      <c r="A2596" s="72" t="s">
        <v>1857</v>
      </c>
      <c r="B2596" s="74">
        <v>39190</v>
      </c>
      <c r="C2596" s="71">
        <v>700</v>
      </c>
      <c r="D2596" s="64" t="s">
        <v>2812</v>
      </c>
      <c r="E2596" s="72">
        <v>120.45</v>
      </c>
      <c r="F2596" s="62" t="s">
        <v>1594</v>
      </c>
      <c r="G2596" s="62" t="s">
        <v>1587</v>
      </c>
      <c r="H2596" s="62" t="s">
        <v>1551</v>
      </c>
    </row>
    <row r="2597" spans="1:8" x14ac:dyDescent="0.2">
      <c r="A2597" s="72" t="s">
        <v>1858</v>
      </c>
      <c r="B2597" s="74">
        <v>39190</v>
      </c>
      <c r="C2597" s="71">
        <v>156</v>
      </c>
      <c r="D2597" s="64" t="s">
        <v>2812</v>
      </c>
      <c r="E2597" s="72">
        <v>121.4</v>
      </c>
      <c r="F2597" s="62" t="s">
        <v>1963</v>
      </c>
      <c r="G2597" s="62" t="s">
        <v>1587</v>
      </c>
      <c r="H2597" s="62" t="s">
        <v>1528</v>
      </c>
    </row>
    <row r="2598" spans="1:8" x14ac:dyDescent="0.2">
      <c r="A2598" s="72" t="s">
        <v>1859</v>
      </c>
      <c r="B2598" s="74">
        <v>39190</v>
      </c>
      <c r="C2598" s="71">
        <v>591</v>
      </c>
      <c r="D2598" s="64" t="s">
        <v>2812</v>
      </c>
      <c r="E2598" s="72">
        <v>356.7</v>
      </c>
      <c r="F2598" s="62" t="s">
        <v>1963</v>
      </c>
      <c r="G2598" s="62" t="s">
        <v>1587</v>
      </c>
      <c r="H2598" s="62" t="s">
        <v>1528</v>
      </c>
    </row>
    <row r="2599" spans="1:8" x14ac:dyDescent="0.2">
      <c r="A2599" s="72" t="s">
        <v>1860</v>
      </c>
      <c r="B2599" s="74">
        <v>39190</v>
      </c>
      <c r="C2599" s="71">
        <v>289</v>
      </c>
      <c r="D2599" s="64" t="s">
        <v>2812</v>
      </c>
      <c r="E2599" s="72">
        <v>242.3</v>
      </c>
      <c r="F2599" s="62" t="s">
        <v>1599</v>
      </c>
      <c r="G2599" s="62" t="s">
        <v>1587</v>
      </c>
      <c r="H2599" s="62" t="s">
        <v>1528</v>
      </c>
    </row>
    <row r="2600" spans="1:8" x14ac:dyDescent="0.2">
      <c r="A2600" s="72" t="s">
        <v>1861</v>
      </c>
      <c r="B2600" s="74">
        <v>39190</v>
      </c>
      <c r="C2600" s="71">
        <v>289</v>
      </c>
      <c r="D2600" s="64" t="s">
        <v>2812</v>
      </c>
      <c r="E2600" s="72">
        <v>253.56</v>
      </c>
      <c r="F2600" s="62" t="s">
        <v>1599</v>
      </c>
      <c r="G2600" s="62" t="s">
        <v>1587</v>
      </c>
      <c r="H2600" s="62" t="s">
        <v>1528</v>
      </c>
    </row>
    <row r="2601" spans="1:8" x14ac:dyDescent="0.2">
      <c r="A2601" s="72" t="s">
        <v>1862</v>
      </c>
      <c r="B2601" s="74">
        <v>39190</v>
      </c>
      <c r="C2601" s="71">
        <v>289</v>
      </c>
      <c r="D2601" s="64" t="s">
        <v>2812</v>
      </c>
      <c r="E2601" s="72">
        <v>376.08</v>
      </c>
      <c r="F2601" s="62" t="s">
        <v>1599</v>
      </c>
      <c r="G2601" s="62" t="s">
        <v>1587</v>
      </c>
      <c r="H2601" s="62" t="s">
        <v>1528</v>
      </c>
    </row>
    <row r="2602" spans="1:8" x14ac:dyDescent="0.2">
      <c r="A2602" s="72" t="s">
        <v>1863</v>
      </c>
      <c r="B2602" s="74">
        <v>39190</v>
      </c>
      <c r="C2602" s="71">
        <v>289</v>
      </c>
      <c r="D2602" s="64" t="s">
        <v>2812</v>
      </c>
      <c r="E2602" s="72">
        <v>240.8</v>
      </c>
      <c r="F2602" s="62" t="s">
        <v>1599</v>
      </c>
      <c r="G2602" s="62" t="s">
        <v>1587</v>
      </c>
      <c r="H2602" s="62" t="s">
        <v>1528</v>
      </c>
    </row>
    <row r="2603" spans="1:8" x14ac:dyDescent="0.2">
      <c r="A2603" s="72" t="s">
        <v>1864</v>
      </c>
      <c r="B2603" s="74">
        <v>39190</v>
      </c>
      <c r="C2603" s="71">
        <v>975</v>
      </c>
      <c r="D2603" s="64" t="s">
        <v>2813</v>
      </c>
      <c r="E2603" s="72">
        <v>424.79</v>
      </c>
      <c r="F2603" s="62" t="s">
        <v>1594</v>
      </c>
      <c r="G2603" s="62" t="s">
        <v>1588</v>
      </c>
      <c r="H2603" s="62" t="s">
        <v>2569</v>
      </c>
    </row>
    <row r="2604" spans="1:8" x14ac:dyDescent="0.2">
      <c r="A2604" s="72" t="s">
        <v>1865</v>
      </c>
      <c r="B2604" s="74">
        <v>39190</v>
      </c>
      <c r="C2604" s="71">
        <v>912</v>
      </c>
      <c r="D2604" s="64" t="s">
        <v>2813</v>
      </c>
      <c r="E2604" s="72">
        <v>583.6</v>
      </c>
      <c r="F2604" s="62" t="s">
        <v>2538</v>
      </c>
      <c r="G2604" s="62" t="s">
        <v>1588</v>
      </c>
      <c r="H2604" s="62" t="s">
        <v>2271</v>
      </c>
    </row>
    <row r="2605" spans="1:8" x14ac:dyDescent="0.2">
      <c r="A2605" s="72" t="s">
        <v>1866</v>
      </c>
      <c r="B2605" s="74">
        <v>39190</v>
      </c>
      <c r="C2605" s="71">
        <v>1022</v>
      </c>
      <c r="D2605" s="64" t="s">
        <v>2813</v>
      </c>
      <c r="E2605" s="72">
        <v>494.5</v>
      </c>
      <c r="F2605" s="62" t="s">
        <v>1610</v>
      </c>
      <c r="G2605" s="62" t="s">
        <v>1587</v>
      </c>
      <c r="H2605" s="62" t="s">
        <v>1544</v>
      </c>
    </row>
    <row r="2606" spans="1:8" x14ac:dyDescent="0.2">
      <c r="A2606" s="72" t="s">
        <v>1868</v>
      </c>
      <c r="B2606" s="74">
        <v>39190</v>
      </c>
      <c r="C2606" s="71">
        <v>44</v>
      </c>
      <c r="D2606" s="64" t="s">
        <v>2814</v>
      </c>
      <c r="E2606" s="72">
        <v>26923</v>
      </c>
      <c r="F2606" s="62" t="s">
        <v>1594</v>
      </c>
      <c r="G2606" s="62" t="s">
        <v>1587</v>
      </c>
      <c r="H2606" s="62" t="s">
        <v>1597</v>
      </c>
    </row>
    <row r="2607" spans="1:8" x14ac:dyDescent="0.2">
      <c r="A2607" s="72" t="s">
        <v>1869</v>
      </c>
      <c r="B2607" s="74">
        <v>39190</v>
      </c>
      <c r="C2607" s="71">
        <v>744</v>
      </c>
      <c r="D2607" s="64" t="s">
        <v>2815</v>
      </c>
      <c r="E2607" s="72">
        <v>35433</v>
      </c>
      <c r="F2607" s="62" t="s">
        <v>1610</v>
      </c>
      <c r="G2607" s="62" t="s">
        <v>1588</v>
      </c>
      <c r="H2607" s="62" t="s">
        <v>1607</v>
      </c>
    </row>
    <row r="2608" spans="1:8" x14ac:dyDescent="0.2">
      <c r="A2608" s="72" t="s">
        <v>1870</v>
      </c>
      <c r="B2608" s="74">
        <v>39191</v>
      </c>
      <c r="C2608" s="71">
        <v>559</v>
      </c>
      <c r="D2608" s="64" t="s">
        <v>2816</v>
      </c>
      <c r="E2608" s="72">
        <v>49086</v>
      </c>
      <c r="F2608" s="62" t="s">
        <v>1599</v>
      </c>
      <c r="G2608" s="62" t="s">
        <v>1587</v>
      </c>
      <c r="H2608" s="62" t="s">
        <v>1528</v>
      </c>
    </row>
    <row r="2609" spans="1:8" x14ac:dyDescent="0.2">
      <c r="A2609" s="72" t="s">
        <v>1871</v>
      </c>
      <c r="B2609" s="74">
        <v>39192</v>
      </c>
      <c r="C2609" s="71">
        <v>475</v>
      </c>
      <c r="D2609" s="64" t="s">
        <v>2816</v>
      </c>
      <c r="E2609" s="72">
        <v>54.1</v>
      </c>
      <c r="F2609" s="62" t="s">
        <v>1610</v>
      </c>
      <c r="G2609" s="62" t="s">
        <v>1587</v>
      </c>
      <c r="H2609" s="62" t="s">
        <v>1597</v>
      </c>
    </row>
    <row r="2610" spans="1:8" x14ac:dyDescent="0.2">
      <c r="A2610" s="72" t="s">
        <v>1873</v>
      </c>
      <c r="B2610" s="74">
        <v>39192</v>
      </c>
      <c r="C2610" s="71">
        <v>680</v>
      </c>
      <c r="D2610" s="64" t="s">
        <v>413</v>
      </c>
      <c r="E2610" s="72">
        <v>30061.8</v>
      </c>
      <c r="F2610" s="62" t="s">
        <v>1610</v>
      </c>
      <c r="G2610" s="62" t="s">
        <v>1587</v>
      </c>
      <c r="H2610" s="62" t="s">
        <v>1557</v>
      </c>
    </row>
    <row r="2611" spans="1:8" x14ac:dyDescent="0.2">
      <c r="A2611" s="72" t="s">
        <v>1875</v>
      </c>
      <c r="B2611" s="74">
        <v>39192</v>
      </c>
      <c r="C2611" s="71">
        <v>402</v>
      </c>
      <c r="D2611" s="64" t="s">
        <v>413</v>
      </c>
      <c r="E2611" s="72">
        <v>20877</v>
      </c>
      <c r="F2611" s="62" t="s">
        <v>1594</v>
      </c>
      <c r="G2611" s="62" t="s">
        <v>1588</v>
      </c>
      <c r="H2611" s="62" t="s">
        <v>1753</v>
      </c>
    </row>
    <row r="2612" spans="1:8" x14ac:dyDescent="0.2">
      <c r="A2612" s="72" t="s">
        <v>1877</v>
      </c>
      <c r="B2612" s="74">
        <v>39192</v>
      </c>
      <c r="C2612" s="71">
        <v>402</v>
      </c>
      <c r="D2612" s="64" t="s">
        <v>413</v>
      </c>
      <c r="E2612" s="72">
        <v>27172</v>
      </c>
      <c r="F2612" s="62" t="s">
        <v>1594</v>
      </c>
      <c r="G2612" s="62" t="s">
        <v>1588</v>
      </c>
      <c r="H2612" s="62" t="s">
        <v>1753</v>
      </c>
    </row>
    <row r="2613" spans="1:8" x14ac:dyDescent="0.2">
      <c r="A2613" s="72" t="s">
        <v>1880</v>
      </c>
      <c r="B2613" s="74">
        <v>39192</v>
      </c>
      <c r="C2613" s="71">
        <v>912</v>
      </c>
      <c r="D2613" s="64" t="s">
        <v>413</v>
      </c>
      <c r="E2613" s="72">
        <v>1000</v>
      </c>
      <c r="F2613" s="62" t="s">
        <v>2538</v>
      </c>
      <c r="G2613" s="62" t="s">
        <v>1588</v>
      </c>
      <c r="H2613" s="62" t="s">
        <v>2271</v>
      </c>
    </row>
    <row r="2614" spans="1:8" x14ac:dyDescent="0.2">
      <c r="A2614" s="72" t="s">
        <v>1881</v>
      </c>
      <c r="B2614" s="74">
        <v>39192</v>
      </c>
      <c r="C2614" s="71">
        <v>346</v>
      </c>
      <c r="D2614" s="64" t="s">
        <v>413</v>
      </c>
      <c r="E2614" s="72">
        <v>13101.9</v>
      </c>
      <c r="F2614" s="62" t="s">
        <v>1610</v>
      </c>
      <c r="G2614" s="62" t="s">
        <v>1587</v>
      </c>
      <c r="H2614" s="62" t="s">
        <v>1597</v>
      </c>
    </row>
    <row r="2615" spans="1:8" x14ac:dyDescent="0.2">
      <c r="A2615" s="72" t="s">
        <v>1882</v>
      </c>
      <c r="B2615" s="74">
        <v>39195</v>
      </c>
      <c r="C2615" s="71">
        <v>663</v>
      </c>
      <c r="D2615" s="64" t="s">
        <v>413</v>
      </c>
      <c r="E2615" s="72">
        <v>4700</v>
      </c>
      <c r="F2615" s="62" t="s">
        <v>1594</v>
      </c>
      <c r="G2615" s="62" t="s">
        <v>1587</v>
      </c>
      <c r="H2615" s="62" t="s">
        <v>1538</v>
      </c>
    </row>
    <row r="2616" spans="1:8" x14ac:dyDescent="0.2">
      <c r="A2616" s="72" t="s">
        <v>1878</v>
      </c>
      <c r="B2616" s="74">
        <v>39195</v>
      </c>
      <c r="C2616" s="71">
        <v>1023</v>
      </c>
      <c r="D2616" s="64" t="s">
        <v>413</v>
      </c>
      <c r="E2616" s="72">
        <v>13101.9</v>
      </c>
      <c r="F2616" s="62" t="s">
        <v>1610</v>
      </c>
      <c r="G2616" s="62" t="s">
        <v>1587</v>
      </c>
      <c r="H2616" s="62" t="s">
        <v>1544</v>
      </c>
    </row>
    <row r="2617" spans="1:8" x14ac:dyDescent="0.2">
      <c r="A2617" s="72" t="s">
        <v>1879</v>
      </c>
      <c r="B2617" s="74">
        <v>39197</v>
      </c>
      <c r="C2617" s="71">
        <v>627</v>
      </c>
      <c r="D2617" s="64" t="s">
        <v>413</v>
      </c>
      <c r="E2617" s="72">
        <v>12123.4</v>
      </c>
      <c r="F2617" s="62" t="s">
        <v>1610</v>
      </c>
      <c r="G2617" s="62" t="s">
        <v>1587</v>
      </c>
      <c r="H2617" s="62" t="s">
        <v>1544</v>
      </c>
    </row>
    <row r="2618" spans="1:8" x14ac:dyDescent="0.2">
      <c r="A2618" s="72" t="s">
        <v>1883</v>
      </c>
      <c r="B2618" s="74">
        <v>39197</v>
      </c>
      <c r="C2618" s="71">
        <v>504</v>
      </c>
      <c r="D2618" s="64" t="s">
        <v>413</v>
      </c>
      <c r="E2618" s="72">
        <v>9239.2000000000007</v>
      </c>
      <c r="F2618" s="62" t="s">
        <v>1599</v>
      </c>
      <c r="G2618" s="62" t="s">
        <v>1587</v>
      </c>
      <c r="H2618" s="62" t="s">
        <v>1528</v>
      </c>
    </row>
    <row r="2619" spans="1:8" x14ac:dyDescent="0.2">
      <c r="A2619" s="72" t="s">
        <v>1884</v>
      </c>
      <c r="B2619" s="74">
        <v>39197</v>
      </c>
      <c r="C2619" s="71">
        <v>965</v>
      </c>
      <c r="D2619" s="64" t="s">
        <v>413</v>
      </c>
      <c r="E2619" s="72">
        <v>9239.2000000000007</v>
      </c>
      <c r="F2619" s="62" t="s">
        <v>1594</v>
      </c>
      <c r="G2619" s="62" t="s">
        <v>1587</v>
      </c>
      <c r="H2619" s="62" t="s">
        <v>1548</v>
      </c>
    </row>
    <row r="2620" spans="1:8" x14ac:dyDescent="0.2">
      <c r="A2620" s="72" t="s">
        <v>1885</v>
      </c>
      <c r="B2620" s="74">
        <v>39197</v>
      </c>
      <c r="C2620" s="71">
        <v>923</v>
      </c>
      <c r="D2620" s="64" t="s">
        <v>413</v>
      </c>
      <c r="E2620" s="72">
        <v>9339.2000000000007</v>
      </c>
      <c r="F2620" s="62" t="s">
        <v>1594</v>
      </c>
      <c r="G2620" s="62" t="s">
        <v>1587</v>
      </c>
      <c r="H2620" s="62" t="s">
        <v>1597</v>
      </c>
    </row>
    <row r="2621" spans="1:8" x14ac:dyDescent="0.2">
      <c r="A2621" s="72" t="s">
        <v>1886</v>
      </c>
      <c r="B2621" s="74">
        <v>39197</v>
      </c>
      <c r="C2621" s="71">
        <v>308</v>
      </c>
      <c r="D2621" s="64" t="s">
        <v>413</v>
      </c>
      <c r="E2621" s="72">
        <v>12512</v>
      </c>
      <c r="F2621" s="62" t="s">
        <v>1594</v>
      </c>
      <c r="G2621" s="62" t="s">
        <v>1587</v>
      </c>
      <c r="H2621" s="62" t="s">
        <v>1597</v>
      </c>
    </row>
    <row r="2622" spans="1:8" x14ac:dyDescent="0.2">
      <c r="A2622" s="72" t="s">
        <v>1887</v>
      </c>
      <c r="B2622" s="74">
        <v>39197</v>
      </c>
      <c r="C2622" s="71">
        <v>214</v>
      </c>
      <c r="D2622" s="64" t="s">
        <v>413</v>
      </c>
      <c r="E2622" s="72">
        <v>573.58000000000004</v>
      </c>
      <c r="F2622" s="62" t="s">
        <v>1601</v>
      </c>
      <c r="G2622" s="62" t="s">
        <v>1587</v>
      </c>
      <c r="H2622" s="62" t="s">
        <v>1560</v>
      </c>
    </row>
    <row r="2623" spans="1:8" x14ac:dyDescent="0.2">
      <c r="A2623" s="72" t="s">
        <v>1888</v>
      </c>
      <c r="B2623" s="74">
        <v>39197</v>
      </c>
      <c r="C2623" s="71">
        <v>42</v>
      </c>
      <c r="D2623" s="64" t="s">
        <v>413</v>
      </c>
      <c r="E2623" s="72">
        <v>270</v>
      </c>
      <c r="F2623" s="62" t="s">
        <v>1594</v>
      </c>
      <c r="G2623" s="62" t="s">
        <v>1587</v>
      </c>
      <c r="H2623" s="62" t="s">
        <v>1528</v>
      </c>
    </row>
    <row r="2624" spans="1:8" x14ac:dyDescent="0.2">
      <c r="A2624" s="72" t="s">
        <v>1889</v>
      </c>
      <c r="B2624" s="74">
        <v>39197</v>
      </c>
      <c r="C2624" s="71">
        <v>1024</v>
      </c>
      <c r="D2624" s="64" t="s">
        <v>413</v>
      </c>
      <c r="E2624" s="72">
        <v>3174.3</v>
      </c>
      <c r="F2624" s="62" t="s">
        <v>1594</v>
      </c>
      <c r="G2624" s="62" t="s">
        <v>1587</v>
      </c>
      <c r="H2624" s="62" t="s">
        <v>1579</v>
      </c>
    </row>
    <row r="2625" spans="1:8" x14ac:dyDescent="0.2">
      <c r="A2625" s="72" t="s">
        <v>1890</v>
      </c>
      <c r="B2625" s="74">
        <v>39197</v>
      </c>
      <c r="C2625" s="71">
        <v>926</v>
      </c>
      <c r="D2625" s="64" t="s">
        <v>413</v>
      </c>
      <c r="E2625" s="72">
        <v>9945</v>
      </c>
      <c r="F2625" s="62" t="s">
        <v>1594</v>
      </c>
      <c r="G2625" s="62" t="s">
        <v>1587</v>
      </c>
      <c r="H2625" s="62" t="s">
        <v>1528</v>
      </c>
    </row>
    <row r="2626" spans="1:8" x14ac:dyDescent="0.2">
      <c r="A2626" s="72" t="s">
        <v>1891</v>
      </c>
      <c r="B2626" s="74">
        <v>39197</v>
      </c>
      <c r="C2626" s="71">
        <v>330</v>
      </c>
      <c r="D2626" s="64" t="s">
        <v>413</v>
      </c>
      <c r="E2626" s="72">
        <v>4230</v>
      </c>
      <c r="F2626" s="62" t="s">
        <v>1591</v>
      </c>
      <c r="G2626" s="62" t="s">
        <v>1587</v>
      </c>
      <c r="H2626" s="62" t="s">
        <v>1597</v>
      </c>
    </row>
    <row r="2627" spans="1:8" x14ac:dyDescent="0.2">
      <c r="A2627" s="72" t="s">
        <v>1893</v>
      </c>
      <c r="B2627" s="74">
        <v>39197</v>
      </c>
      <c r="C2627" s="71">
        <v>264</v>
      </c>
      <c r="D2627" s="64" t="s">
        <v>413</v>
      </c>
      <c r="E2627" s="72">
        <v>2611.8000000000002</v>
      </c>
      <c r="F2627" s="62" t="s">
        <v>1594</v>
      </c>
      <c r="G2627" s="62" t="s">
        <v>1587</v>
      </c>
      <c r="H2627" s="62" t="s">
        <v>1597</v>
      </c>
    </row>
    <row r="2628" spans="1:8" x14ac:dyDescent="0.2">
      <c r="A2628" s="72" t="s">
        <v>1894</v>
      </c>
      <c r="B2628" s="74">
        <v>39197</v>
      </c>
      <c r="C2628" s="71">
        <v>157</v>
      </c>
      <c r="D2628" s="64" t="s">
        <v>413</v>
      </c>
      <c r="E2628" s="72">
        <v>28670</v>
      </c>
      <c r="F2628" s="62" t="s">
        <v>1594</v>
      </c>
      <c r="G2628" s="62" t="s">
        <v>1587</v>
      </c>
      <c r="H2628" s="62" t="s">
        <v>1597</v>
      </c>
    </row>
    <row r="2629" spans="1:8" x14ac:dyDescent="0.2">
      <c r="A2629" s="72" t="s">
        <v>1895</v>
      </c>
      <c r="B2629" s="74">
        <v>39197</v>
      </c>
      <c r="C2629" s="71">
        <v>338</v>
      </c>
      <c r="D2629" s="64" t="s">
        <v>413</v>
      </c>
      <c r="E2629" s="72">
        <v>5148</v>
      </c>
      <c r="F2629" s="62" t="s">
        <v>1594</v>
      </c>
      <c r="G2629" s="62" t="s">
        <v>1587</v>
      </c>
      <c r="H2629" s="62" t="s">
        <v>1597</v>
      </c>
    </row>
    <row r="2630" spans="1:8" x14ac:dyDescent="0.2">
      <c r="A2630" s="72" t="s">
        <v>1897</v>
      </c>
      <c r="B2630" s="74">
        <v>39197</v>
      </c>
      <c r="C2630" s="71">
        <v>1025</v>
      </c>
      <c r="D2630" s="64" t="s">
        <v>413</v>
      </c>
      <c r="E2630" s="72">
        <v>9378</v>
      </c>
      <c r="F2630" s="62" t="s">
        <v>1594</v>
      </c>
      <c r="G2630" s="62" t="s">
        <v>1587</v>
      </c>
      <c r="H2630" s="62" t="s">
        <v>1597</v>
      </c>
    </row>
    <row r="2631" spans="1:8" x14ac:dyDescent="0.2">
      <c r="A2631" s="72" t="s">
        <v>1898</v>
      </c>
      <c r="B2631" s="74">
        <v>39197</v>
      </c>
      <c r="C2631" s="71">
        <v>414</v>
      </c>
      <c r="D2631" s="64" t="s">
        <v>413</v>
      </c>
      <c r="E2631" s="72">
        <v>5800.5</v>
      </c>
      <c r="F2631" s="62" t="s">
        <v>1610</v>
      </c>
      <c r="G2631" s="62" t="s">
        <v>1588</v>
      </c>
      <c r="H2631" s="62" t="s">
        <v>1607</v>
      </c>
    </row>
    <row r="2632" spans="1:8" x14ac:dyDescent="0.2">
      <c r="A2632" s="72">
        <v>7</v>
      </c>
      <c r="B2632" s="74">
        <v>39198</v>
      </c>
      <c r="C2632" s="71">
        <v>308</v>
      </c>
      <c r="D2632" s="64" t="s">
        <v>413</v>
      </c>
      <c r="E2632" s="72">
        <v>24966.95</v>
      </c>
      <c r="F2632" s="62" t="s">
        <v>1594</v>
      </c>
      <c r="G2632" s="62" t="s">
        <v>1587</v>
      </c>
      <c r="H2632" s="62" t="s">
        <v>1597</v>
      </c>
    </row>
    <row r="2633" spans="1:8" x14ac:dyDescent="0.2">
      <c r="A2633" s="72" t="s">
        <v>1899</v>
      </c>
      <c r="B2633" s="74">
        <v>39199</v>
      </c>
      <c r="C2633" s="71">
        <v>1030</v>
      </c>
      <c r="D2633" s="64" t="s">
        <v>413</v>
      </c>
      <c r="E2633" s="72">
        <v>572</v>
      </c>
      <c r="F2633" s="62" t="s">
        <v>1594</v>
      </c>
      <c r="G2633" s="62" t="s">
        <v>1587</v>
      </c>
      <c r="H2633" s="62" t="s">
        <v>1597</v>
      </c>
    </row>
    <row r="2634" spans="1:8" x14ac:dyDescent="0.2">
      <c r="A2634" s="72" t="s">
        <v>1900</v>
      </c>
      <c r="B2634" s="74">
        <v>39199</v>
      </c>
      <c r="C2634" s="71">
        <v>1037</v>
      </c>
      <c r="D2634" s="64" t="s">
        <v>413</v>
      </c>
      <c r="E2634" s="72">
        <v>1042</v>
      </c>
      <c r="F2634" s="62" t="s">
        <v>1610</v>
      </c>
      <c r="G2634" s="62" t="s">
        <v>1587</v>
      </c>
      <c r="H2634" s="62" t="s">
        <v>1557</v>
      </c>
    </row>
    <row r="2635" spans="1:8" x14ac:dyDescent="0.2">
      <c r="A2635" s="72" t="s">
        <v>1901</v>
      </c>
      <c r="B2635" s="74">
        <v>39202</v>
      </c>
      <c r="C2635" s="71">
        <v>11</v>
      </c>
      <c r="D2635" s="64" t="s">
        <v>413</v>
      </c>
      <c r="E2635" s="72">
        <v>1105</v>
      </c>
      <c r="F2635" s="62" t="s">
        <v>1594</v>
      </c>
      <c r="G2635" s="62" t="s">
        <v>1587</v>
      </c>
      <c r="H2635" s="62" t="s">
        <v>1538</v>
      </c>
    </row>
    <row r="2636" spans="1:8" x14ac:dyDescent="0.2">
      <c r="A2636" s="72" t="s">
        <v>1902</v>
      </c>
      <c r="B2636" s="74">
        <v>39202</v>
      </c>
      <c r="C2636" s="71">
        <v>730</v>
      </c>
      <c r="D2636" s="64" t="s">
        <v>413</v>
      </c>
      <c r="E2636" s="72">
        <v>1114.5</v>
      </c>
      <c r="F2636" s="62" t="s">
        <v>1594</v>
      </c>
      <c r="G2636" s="62" t="s">
        <v>1587</v>
      </c>
      <c r="H2636" s="62" t="s">
        <v>1597</v>
      </c>
    </row>
    <row r="2637" spans="1:8" x14ac:dyDescent="0.2">
      <c r="A2637" s="72" t="s">
        <v>1903</v>
      </c>
      <c r="B2637" s="74">
        <v>39202</v>
      </c>
      <c r="C2637" s="71">
        <v>173</v>
      </c>
      <c r="D2637" s="64" t="s">
        <v>413</v>
      </c>
      <c r="E2637" s="72">
        <v>290.2</v>
      </c>
      <c r="F2637" s="62" t="s">
        <v>1594</v>
      </c>
      <c r="G2637" s="62" t="s">
        <v>1587</v>
      </c>
      <c r="H2637" s="62" t="s">
        <v>1548</v>
      </c>
    </row>
    <row r="2638" spans="1:8" x14ac:dyDescent="0.2">
      <c r="A2638" s="72" t="s">
        <v>1904</v>
      </c>
      <c r="B2638" s="74">
        <v>39202</v>
      </c>
      <c r="C2638" s="71">
        <v>628</v>
      </c>
      <c r="D2638" s="64" t="s">
        <v>413</v>
      </c>
      <c r="E2638" s="72">
        <v>352.7</v>
      </c>
      <c r="F2638" s="62" t="s">
        <v>1594</v>
      </c>
      <c r="G2638" s="62" t="s">
        <v>1587</v>
      </c>
      <c r="H2638" s="62" t="s">
        <v>1538</v>
      </c>
    </row>
    <row r="2639" spans="1:8" x14ac:dyDescent="0.2">
      <c r="A2639" s="72" t="s">
        <v>1905</v>
      </c>
      <c r="B2639" s="74">
        <v>39202</v>
      </c>
      <c r="C2639" s="71">
        <v>822</v>
      </c>
      <c r="D2639" s="64" t="s">
        <v>413</v>
      </c>
      <c r="E2639" s="72">
        <v>15110</v>
      </c>
      <c r="F2639" s="62" t="s">
        <v>1591</v>
      </c>
      <c r="G2639" s="62" t="s">
        <v>1587</v>
      </c>
      <c r="H2639" s="62" t="s">
        <v>1597</v>
      </c>
    </row>
    <row r="2640" spans="1:8" x14ac:dyDescent="0.2">
      <c r="A2640" s="72" t="s">
        <v>1906</v>
      </c>
      <c r="B2640" s="74">
        <v>39202</v>
      </c>
      <c r="C2640" s="71">
        <v>1031</v>
      </c>
      <c r="D2640" s="64" t="s">
        <v>413</v>
      </c>
      <c r="E2640" s="72">
        <v>94.2</v>
      </c>
      <c r="F2640" s="62" t="s">
        <v>1594</v>
      </c>
      <c r="G2640" s="62" t="s">
        <v>1587</v>
      </c>
      <c r="H2640" s="62" t="s">
        <v>1528</v>
      </c>
    </row>
    <row r="2641" spans="1:8" x14ac:dyDescent="0.2">
      <c r="A2641" s="72" t="s">
        <v>1907</v>
      </c>
      <c r="B2641" s="74">
        <v>39202</v>
      </c>
      <c r="C2641" s="71">
        <v>1027</v>
      </c>
      <c r="D2641" s="64" t="s">
        <v>413</v>
      </c>
      <c r="E2641" s="72">
        <v>4845</v>
      </c>
      <c r="F2641" s="62" t="s">
        <v>1610</v>
      </c>
      <c r="G2641" s="62" t="s">
        <v>1587</v>
      </c>
      <c r="H2641" s="62" t="s">
        <v>1597</v>
      </c>
    </row>
    <row r="2642" spans="1:8" x14ac:dyDescent="0.2">
      <c r="A2642" s="72" t="s">
        <v>1908</v>
      </c>
      <c r="B2642" s="74">
        <v>39202</v>
      </c>
      <c r="C2642" s="71">
        <v>592</v>
      </c>
      <c r="D2642" s="64" t="s">
        <v>413</v>
      </c>
      <c r="E2642" s="72">
        <v>53182.9</v>
      </c>
      <c r="F2642" s="62" t="s">
        <v>1963</v>
      </c>
      <c r="G2642" s="62" t="s">
        <v>1587</v>
      </c>
      <c r="H2642" s="62" t="s">
        <v>1528</v>
      </c>
    </row>
    <row r="2643" spans="1:8" x14ac:dyDescent="0.2">
      <c r="A2643" s="72" t="s">
        <v>1909</v>
      </c>
      <c r="B2643" s="74">
        <v>39202</v>
      </c>
      <c r="C2643" s="71">
        <v>1026</v>
      </c>
      <c r="D2643" s="64" t="s">
        <v>413</v>
      </c>
      <c r="E2643" s="72">
        <v>110.6</v>
      </c>
      <c r="F2643" s="62" t="s">
        <v>1599</v>
      </c>
      <c r="G2643" s="62" t="s">
        <v>1587</v>
      </c>
      <c r="H2643" s="62" t="s">
        <v>1528</v>
      </c>
    </row>
    <row r="2644" spans="1:8" x14ac:dyDescent="0.2">
      <c r="A2644" s="72" t="s">
        <v>1910</v>
      </c>
      <c r="B2644" s="74">
        <v>39205</v>
      </c>
      <c r="C2644" s="71">
        <v>670</v>
      </c>
      <c r="D2644" s="64" t="s">
        <v>413</v>
      </c>
      <c r="E2644" s="72">
        <v>77194.55</v>
      </c>
      <c r="F2644" s="62" t="s">
        <v>1591</v>
      </c>
      <c r="G2644" s="62" t="s">
        <v>1587</v>
      </c>
      <c r="H2644" s="62" t="s">
        <v>1555</v>
      </c>
    </row>
    <row r="2645" spans="1:8" x14ac:dyDescent="0.2">
      <c r="A2645" s="72" t="s">
        <v>1911</v>
      </c>
      <c r="B2645" s="74">
        <v>39205</v>
      </c>
      <c r="C2645" s="71">
        <v>1032</v>
      </c>
      <c r="D2645" s="64" t="s">
        <v>413</v>
      </c>
      <c r="E2645" s="72">
        <v>3941</v>
      </c>
      <c r="F2645" s="62" t="s">
        <v>1594</v>
      </c>
      <c r="G2645" s="62" t="s">
        <v>1587</v>
      </c>
      <c r="H2645" s="62" t="s">
        <v>1535</v>
      </c>
    </row>
    <row r="2646" spans="1:8" x14ac:dyDescent="0.2">
      <c r="A2646" s="72" t="s">
        <v>1912</v>
      </c>
      <c r="B2646" s="74">
        <v>39205</v>
      </c>
      <c r="C2646" s="71">
        <v>912</v>
      </c>
      <c r="D2646" s="64" t="s">
        <v>413</v>
      </c>
      <c r="E2646" s="72">
        <v>247.4</v>
      </c>
      <c r="F2646" s="62" t="s">
        <v>2538</v>
      </c>
      <c r="G2646" s="62" t="s">
        <v>1588</v>
      </c>
      <c r="H2646" s="62" t="s">
        <v>2271</v>
      </c>
    </row>
    <row r="2647" spans="1:8" x14ac:dyDescent="0.2">
      <c r="A2647" s="72" t="s">
        <v>1913</v>
      </c>
      <c r="B2647" s="74">
        <v>39205</v>
      </c>
      <c r="C2647" s="71">
        <v>642</v>
      </c>
      <c r="D2647" s="64" t="s">
        <v>413</v>
      </c>
      <c r="E2647" s="72">
        <v>121.76</v>
      </c>
      <c r="F2647" s="62" t="s">
        <v>1963</v>
      </c>
      <c r="G2647" s="62" t="s">
        <v>1587</v>
      </c>
      <c r="H2647" s="62" t="s">
        <v>1573</v>
      </c>
    </row>
    <row r="2648" spans="1:8" x14ac:dyDescent="0.2">
      <c r="A2648" s="72" t="s">
        <v>1914</v>
      </c>
      <c r="B2648" s="74">
        <v>39209</v>
      </c>
      <c r="C2648" s="71">
        <v>1019</v>
      </c>
      <c r="D2648" s="64" t="s">
        <v>413</v>
      </c>
      <c r="E2648" s="27">
        <v>200</v>
      </c>
      <c r="F2648" s="62" t="s">
        <v>1594</v>
      </c>
      <c r="G2648" s="62" t="s">
        <v>1587</v>
      </c>
      <c r="H2648" s="62" t="s">
        <v>1539</v>
      </c>
    </row>
    <row r="2649" spans="1:8" x14ac:dyDescent="0.2">
      <c r="A2649" s="72" t="s">
        <v>1915</v>
      </c>
      <c r="B2649" s="74">
        <v>39209</v>
      </c>
      <c r="C2649" s="71">
        <v>1034</v>
      </c>
      <c r="D2649" s="64" t="s">
        <v>413</v>
      </c>
      <c r="E2649" s="27">
        <v>10998</v>
      </c>
      <c r="F2649" s="62" t="s">
        <v>1594</v>
      </c>
      <c r="G2649" s="62" t="s">
        <v>1587</v>
      </c>
      <c r="H2649" s="62" t="s">
        <v>1597</v>
      </c>
    </row>
    <row r="2650" spans="1:8" x14ac:dyDescent="0.2">
      <c r="A2650" s="72" t="s">
        <v>1916</v>
      </c>
      <c r="B2650" s="74">
        <v>39212</v>
      </c>
      <c r="C2650" s="71">
        <v>1033</v>
      </c>
      <c r="D2650" s="64" t="s">
        <v>413</v>
      </c>
      <c r="E2650" s="27">
        <v>13750</v>
      </c>
      <c r="F2650" s="62" t="s">
        <v>1963</v>
      </c>
      <c r="G2650" s="62" t="s">
        <v>1587</v>
      </c>
      <c r="H2650" s="62" t="s">
        <v>1528</v>
      </c>
    </row>
    <row r="2651" spans="1:8" x14ac:dyDescent="0.2">
      <c r="A2651" s="72" t="s">
        <v>1917</v>
      </c>
      <c r="B2651" s="74">
        <v>39212</v>
      </c>
      <c r="C2651" s="71">
        <v>975</v>
      </c>
      <c r="D2651" s="64" t="s">
        <v>413</v>
      </c>
      <c r="E2651" s="27">
        <v>775</v>
      </c>
      <c r="F2651" s="62" t="s">
        <v>1594</v>
      </c>
      <c r="G2651" s="62" t="s">
        <v>1588</v>
      </c>
      <c r="H2651" s="62" t="s">
        <v>2569</v>
      </c>
    </row>
    <row r="2652" spans="1:8" x14ac:dyDescent="0.2">
      <c r="A2652" s="72" t="s">
        <v>1918</v>
      </c>
      <c r="B2652" s="74">
        <v>39212</v>
      </c>
      <c r="C2652" s="71">
        <v>56</v>
      </c>
      <c r="D2652" s="64" t="s">
        <v>2817</v>
      </c>
      <c r="E2652" s="72">
        <v>529.24</v>
      </c>
      <c r="F2652" s="62" t="s">
        <v>1594</v>
      </c>
      <c r="G2652" s="62" t="s">
        <v>1587</v>
      </c>
      <c r="H2652" s="62" t="s">
        <v>1541</v>
      </c>
    </row>
    <row r="2653" spans="1:8" x14ac:dyDescent="0.2">
      <c r="A2653" s="72" t="s">
        <v>1920</v>
      </c>
      <c r="B2653" s="74">
        <v>39213</v>
      </c>
      <c r="C2653" s="71">
        <v>56</v>
      </c>
      <c r="D2653" s="64" t="s">
        <v>2817</v>
      </c>
      <c r="E2653" s="72">
        <v>14551</v>
      </c>
      <c r="F2653" s="62" t="s">
        <v>1963</v>
      </c>
      <c r="G2653" s="62" t="s">
        <v>1587</v>
      </c>
      <c r="H2653" s="62" t="s">
        <v>1541</v>
      </c>
    </row>
    <row r="2654" spans="1:8" x14ac:dyDescent="0.2">
      <c r="A2654" s="72" t="s">
        <v>1921</v>
      </c>
      <c r="B2654" s="74">
        <v>39213</v>
      </c>
      <c r="C2654" s="71">
        <v>1036</v>
      </c>
      <c r="D2654" s="64" t="s">
        <v>2818</v>
      </c>
      <c r="E2654" s="72">
        <v>13500</v>
      </c>
      <c r="F2654" s="62" t="s">
        <v>1963</v>
      </c>
      <c r="G2654" s="62" t="s">
        <v>1587</v>
      </c>
      <c r="H2654" s="62" t="s">
        <v>1541</v>
      </c>
    </row>
    <row r="2655" spans="1:8" x14ac:dyDescent="0.2">
      <c r="A2655" s="72" t="s">
        <v>1922</v>
      </c>
      <c r="B2655" s="74">
        <v>39213</v>
      </c>
      <c r="C2655" s="71">
        <v>822</v>
      </c>
      <c r="D2655" s="64" t="s">
        <v>2819</v>
      </c>
      <c r="E2655" s="72">
        <v>-38159</v>
      </c>
      <c r="F2655" s="62" t="s">
        <v>1591</v>
      </c>
      <c r="G2655" s="62" t="s">
        <v>1587</v>
      </c>
      <c r="H2655" s="62" t="s">
        <v>1597</v>
      </c>
    </row>
    <row r="2656" spans="1:8" x14ac:dyDescent="0.2">
      <c r="A2656" s="72">
        <v>8</v>
      </c>
      <c r="B2656" s="74">
        <v>39216</v>
      </c>
      <c r="C2656" s="71">
        <v>1036</v>
      </c>
      <c r="D2656" s="64" t="s">
        <v>2819</v>
      </c>
      <c r="E2656" s="72">
        <v>38159</v>
      </c>
      <c r="F2656" s="62" t="s">
        <v>1599</v>
      </c>
      <c r="G2656" s="62" t="s">
        <v>1587</v>
      </c>
      <c r="H2656" s="62" t="s">
        <v>1541</v>
      </c>
    </row>
    <row r="2657" spans="1:8" x14ac:dyDescent="0.2">
      <c r="A2657" s="72" t="s">
        <v>1923</v>
      </c>
      <c r="B2657" s="74">
        <v>39216</v>
      </c>
      <c r="C2657" s="71">
        <v>537</v>
      </c>
      <c r="D2657" s="64" t="s">
        <v>2819</v>
      </c>
      <c r="E2657" s="72">
        <v>-38159</v>
      </c>
      <c r="F2657" s="62" t="s">
        <v>1594</v>
      </c>
      <c r="G2657" s="62" t="s">
        <v>1587</v>
      </c>
      <c r="H2657" s="62" t="s">
        <v>1581</v>
      </c>
    </row>
    <row r="2658" spans="1:8" x14ac:dyDescent="0.2">
      <c r="A2658" s="72" t="s">
        <v>1924</v>
      </c>
      <c r="B2658" s="74">
        <v>39216</v>
      </c>
      <c r="C2658" s="71">
        <v>975</v>
      </c>
      <c r="D2658" s="64" t="s">
        <v>2819</v>
      </c>
      <c r="E2658" s="72">
        <v>38159</v>
      </c>
      <c r="F2658" s="62" t="s">
        <v>1594</v>
      </c>
      <c r="G2658" s="62" t="s">
        <v>1588</v>
      </c>
      <c r="H2658" s="62" t="s">
        <v>2569</v>
      </c>
    </row>
    <row r="2659" spans="1:8" x14ac:dyDescent="0.2">
      <c r="A2659" s="72" t="s">
        <v>1925</v>
      </c>
      <c r="B2659" s="74">
        <v>39216</v>
      </c>
      <c r="C2659" s="71">
        <v>975</v>
      </c>
      <c r="D2659" s="64" t="s">
        <v>2820</v>
      </c>
      <c r="E2659" s="72">
        <v>2786.25</v>
      </c>
      <c r="F2659" s="62" t="s">
        <v>1594</v>
      </c>
      <c r="G2659" s="62" t="s">
        <v>1588</v>
      </c>
      <c r="H2659" s="62" t="s">
        <v>2569</v>
      </c>
    </row>
    <row r="2660" spans="1:8" x14ac:dyDescent="0.2">
      <c r="A2660" s="72" t="s">
        <v>1926</v>
      </c>
      <c r="B2660" s="74">
        <v>39216</v>
      </c>
      <c r="C2660" s="71">
        <v>912</v>
      </c>
      <c r="D2660" s="64" t="s">
        <v>2820</v>
      </c>
      <c r="E2660" s="27">
        <v>195</v>
      </c>
      <c r="F2660" s="62" t="s">
        <v>2538</v>
      </c>
      <c r="G2660" s="62" t="s">
        <v>1588</v>
      </c>
      <c r="H2660" s="62" t="s">
        <v>2271</v>
      </c>
    </row>
    <row r="2661" spans="1:8" x14ac:dyDescent="0.2">
      <c r="A2661" s="72" t="s">
        <v>1927</v>
      </c>
      <c r="B2661" s="74">
        <v>39217</v>
      </c>
      <c r="C2661" s="71">
        <v>156</v>
      </c>
      <c r="D2661" s="64" t="s">
        <v>2821</v>
      </c>
      <c r="E2661" s="72">
        <v>19470</v>
      </c>
      <c r="F2661" s="62" t="s">
        <v>1594</v>
      </c>
      <c r="G2661" s="62" t="s">
        <v>1587</v>
      </c>
      <c r="H2661" s="62" t="s">
        <v>1528</v>
      </c>
    </row>
    <row r="2662" spans="1:8" x14ac:dyDescent="0.2">
      <c r="A2662" s="72" t="s">
        <v>1928</v>
      </c>
      <c r="B2662" s="74">
        <v>39217</v>
      </c>
      <c r="C2662" s="71">
        <v>683</v>
      </c>
      <c r="D2662" s="64" t="s">
        <v>2821</v>
      </c>
      <c r="E2662" s="72">
        <v>-19470</v>
      </c>
      <c r="F2662" s="62" t="s">
        <v>1594</v>
      </c>
      <c r="G2662" s="62" t="s">
        <v>1587</v>
      </c>
      <c r="H2662" s="62" t="s">
        <v>1538</v>
      </c>
    </row>
    <row r="2663" spans="1:8" x14ac:dyDescent="0.2">
      <c r="A2663" s="72" t="s">
        <v>1929</v>
      </c>
      <c r="B2663" s="74">
        <v>39217</v>
      </c>
      <c r="C2663" s="71">
        <v>269</v>
      </c>
      <c r="D2663" s="64" t="s">
        <v>2821</v>
      </c>
      <c r="E2663" s="72">
        <v>14000</v>
      </c>
      <c r="F2663" s="62" t="s">
        <v>1594</v>
      </c>
      <c r="G2663" s="62" t="s">
        <v>1587</v>
      </c>
      <c r="H2663" s="62" t="s">
        <v>1597</v>
      </c>
    </row>
    <row r="2664" spans="1:8" x14ac:dyDescent="0.2">
      <c r="A2664" s="72" t="s">
        <v>1930</v>
      </c>
      <c r="B2664" s="74">
        <v>39217</v>
      </c>
      <c r="C2664" s="71">
        <v>698</v>
      </c>
      <c r="D2664" s="64" t="s">
        <v>2822</v>
      </c>
      <c r="E2664" s="72">
        <v>41486.5</v>
      </c>
      <c r="F2664" s="62" t="s">
        <v>1594</v>
      </c>
      <c r="G2664" s="62" t="s">
        <v>1587</v>
      </c>
      <c r="H2664" s="62" t="s">
        <v>1597</v>
      </c>
    </row>
    <row r="2665" spans="1:8" x14ac:dyDescent="0.2">
      <c r="A2665" s="72" t="s">
        <v>1931</v>
      </c>
      <c r="B2665" s="74">
        <v>39217</v>
      </c>
      <c r="C2665" s="71">
        <v>925</v>
      </c>
      <c r="D2665" s="64" t="s">
        <v>2822</v>
      </c>
      <c r="E2665" s="72">
        <v>41486.5</v>
      </c>
      <c r="F2665" s="62" t="s">
        <v>1594</v>
      </c>
      <c r="G2665" s="62" t="s">
        <v>1587</v>
      </c>
      <c r="H2665" s="62" t="s">
        <v>1538</v>
      </c>
    </row>
    <row r="2666" spans="1:8" x14ac:dyDescent="0.2">
      <c r="A2666" s="72" t="s">
        <v>1932</v>
      </c>
      <c r="B2666" s="74">
        <v>39217</v>
      </c>
      <c r="C2666" s="71">
        <v>346</v>
      </c>
      <c r="D2666" s="64" t="s">
        <v>2822</v>
      </c>
      <c r="E2666" s="72">
        <v>18775.8</v>
      </c>
      <c r="F2666" s="62" t="s">
        <v>1594</v>
      </c>
      <c r="G2666" s="62" t="s">
        <v>1587</v>
      </c>
      <c r="H2666" s="62" t="s">
        <v>1597</v>
      </c>
    </row>
    <row r="2667" spans="1:8" x14ac:dyDescent="0.2">
      <c r="A2667" s="72" t="s">
        <v>1933</v>
      </c>
      <c r="B2667" s="74">
        <v>39217</v>
      </c>
      <c r="C2667" s="71">
        <v>543</v>
      </c>
      <c r="D2667" s="64" t="s">
        <v>2822</v>
      </c>
      <c r="E2667" s="72">
        <v>41486.5</v>
      </c>
      <c r="F2667" s="62" t="s">
        <v>1963</v>
      </c>
      <c r="G2667" s="62" t="s">
        <v>1587</v>
      </c>
      <c r="H2667" s="62" t="s">
        <v>1573</v>
      </c>
    </row>
    <row r="2668" spans="1:8" x14ac:dyDescent="0.2">
      <c r="A2668" s="72" t="s">
        <v>1935</v>
      </c>
      <c r="B2668" s="74">
        <v>39217</v>
      </c>
      <c r="C2668" s="71">
        <v>1028</v>
      </c>
      <c r="D2668" s="64" t="s">
        <v>2822</v>
      </c>
      <c r="E2668" s="72">
        <v>434.5</v>
      </c>
      <c r="F2668" s="62" t="s">
        <v>2810</v>
      </c>
      <c r="G2668" s="62" t="s">
        <v>1587</v>
      </c>
      <c r="H2668" s="62" t="s">
        <v>1528</v>
      </c>
    </row>
    <row r="2669" spans="1:8" x14ac:dyDescent="0.2">
      <c r="A2669" s="72" t="s">
        <v>1936</v>
      </c>
      <c r="B2669" s="74">
        <v>39223</v>
      </c>
      <c r="C2669" s="71">
        <v>743</v>
      </c>
      <c r="D2669" s="64" t="s">
        <v>2823</v>
      </c>
      <c r="E2669" s="72">
        <v>8945</v>
      </c>
      <c r="F2669" s="62" t="s">
        <v>1963</v>
      </c>
      <c r="G2669" s="62" t="s">
        <v>1587</v>
      </c>
      <c r="H2669" s="62" t="s">
        <v>1560</v>
      </c>
    </row>
    <row r="2670" spans="1:8" x14ac:dyDescent="0.2">
      <c r="A2670" s="72" t="s">
        <v>1937</v>
      </c>
      <c r="B2670" s="74">
        <v>39223</v>
      </c>
      <c r="C2670" s="71">
        <v>225</v>
      </c>
      <c r="D2670" s="64" t="s">
        <v>2824</v>
      </c>
      <c r="E2670" s="72">
        <v>10200</v>
      </c>
      <c r="F2670" s="62" t="s">
        <v>1610</v>
      </c>
      <c r="G2670" s="62" t="s">
        <v>1587</v>
      </c>
      <c r="H2670" s="62" t="s">
        <v>1577</v>
      </c>
    </row>
    <row r="2671" spans="1:8" x14ac:dyDescent="0.2">
      <c r="A2671" s="72" t="s">
        <v>1938</v>
      </c>
      <c r="B2671" s="74">
        <v>39223</v>
      </c>
      <c r="C2671" s="71">
        <v>156</v>
      </c>
      <c r="D2671" s="64" t="s">
        <v>2825</v>
      </c>
      <c r="E2671" s="72">
        <v>7000</v>
      </c>
      <c r="F2671" s="62" t="s">
        <v>1610</v>
      </c>
      <c r="G2671" s="62" t="s">
        <v>1587</v>
      </c>
      <c r="H2671" s="62" t="s">
        <v>1528</v>
      </c>
    </row>
    <row r="2672" spans="1:8" x14ac:dyDescent="0.2">
      <c r="A2672" s="72" t="s">
        <v>1939</v>
      </c>
      <c r="B2672" s="74">
        <v>39223</v>
      </c>
      <c r="C2672" s="71">
        <v>156</v>
      </c>
      <c r="D2672" s="64" t="s">
        <v>2826</v>
      </c>
      <c r="E2672" s="72">
        <v>305.82</v>
      </c>
      <c r="F2672" s="62" t="s">
        <v>1594</v>
      </c>
      <c r="G2672" s="62" t="s">
        <v>1587</v>
      </c>
      <c r="H2672" s="62" t="s">
        <v>1528</v>
      </c>
    </row>
    <row r="2673" spans="1:8" x14ac:dyDescent="0.2">
      <c r="A2673" s="72" t="s">
        <v>1940</v>
      </c>
      <c r="B2673" s="74">
        <v>39223</v>
      </c>
      <c r="C2673" s="71">
        <v>510</v>
      </c>
      <c r="D2673" s="64" t="s">
        <v>2826</v>
      </c>
      <c r="E2673" s="72">
        <v>106</v>
      </c>
      <c r="F2673" s="62" t="s">
        <v>1594</v>
      </c>
      <c r="G2673" s="62" t="s">
        <v>1587</v>
      </c>
      <c r="H2673" s="62" t="s">
        <v>1540</v>
      </c>
    </row>
    <row r="2674" spans="1:8" x14ac:dyDescent="0.2">
      <c r="A2674" s="72" t="s">
        <v>1941</v>
      </c>
      <c r="B2674" s="74">
        <v>39224</v>
      </c>
      <c r="C2674" s="71">
        <v>754</v>
      </c>
      <c r="D2674" s="64" t="s">
        <v>2826</v>
      </c>
      <c r="E2674" s="27">
        <v>314.68</v>
      </c>
      <c r="F2674" s="62" t="s">
        <v>1610</v>
      </c>
      <c r="G2674" s="62" t="s">
        <v>1587</v>
      </c>
      <c r="H2674" s="62" t="s">
        <v>1597</v>
      </c>
    </row>
    <row r="2675" spans="1:8" x14ac:dyDescent="0.2">
      <c r="A2675" s="72" t="s">
        <v>1942</v>
      </c>
      <c r="B2675" s="74">
        <v>39225</v>
      </c>
      <c r="C2675" s="71">
        <v>975</v>
      </c>
      <c r="D2675" s="64" t="s">
        <v>2827</v>
      </c>
      <c r="E2675" s="72">
        <v>9760</v>
      </c>
      <c r="F2675" s="62" t="s">
        <v>1594</v>
      </c>
      <c r="G2675" s="62" t="s">
        <v>1588</v>
      </c>
      <c r="H2675" s="62" t="s">
        <v>2569</v>
      </c>
    </row>
    <row r="2676" spans="1:8" x14ac:dyDescent="0.2">
      <c r="A2676" s="72" t="s">
        <v>1943</v>
      </c>
      <c r="B2676" s="74">
        <v>39227</v>
      </c>
      <c r="C2676" s="71">
        <v>1038</v>
      </c>
      <c r="D2676" s="64" t="s">
        <v>2827</v>
      </c>
      <c r="E2676" s="72">
        <v>587.1</v>
      </c>
      <c r="F2676" s="62" t="s">
        <v>1610</v>
      </c>
      <c r="G2676" s="62" t="s">
        <v>1587</v>
      </c>
      <c r="H2676" s="62" t="s">
        <v>1576</v>
      </c>
    </row>
    <row r="2677" spans="1:8" x14ac:dyDescent="0.2">
      <c r="A2677" s="72" t="s">
        <v>1945</v>
      </c>
      <c r="B2677" s="74">
        <v>39227</v>
      </c>
      <c r="C2677" s="71">
        <v>912</v>
      </c>
      <c r="D2677" s="64" t="s">
        <v>2828</v>
      </c>
      <c r="E2677" s="72">
        <v>7413.34</v>
      </c>
      <c r="F2677" s="62" t="s">
        <v>2538</v>
      </c>
      <c r="G2677" s="62" t="s">
        <v>1588</v>
      </c>
      <c r="H2677" s="62" t="s">
        <v>2271</v>
      </c>
    </row>
    <row r="2678" spans="1:8" x14ac:dyDescent="0.2">
      <c r="A2678" s="72" t="s">
        <v>1947</v>
      </c>
      <c r="B2678" s="74">
        <v>39227</v>
      </c>
      <c r="C2678" s="71">
        <v>442</v>
      </c>
      <c r="D2678" s="64" t="s">
        <v>2829</v>
      </c>
      <c r="E2678" s="72">
        <v>64.16</v>
      </c>
      <c r="F2678" s="62" t="s">
        <v>1594</v>
      </c>
      <c r="G2678" s="62" t="s">
        <v>1587</v>
      </c>
      <c r="H2678" s="62" t="s">
        <v>1528</v>
      </c>
    </row>
    <row r="2679" spans="1:8" x14ac:dyDescent="0.2">
      <c r="A2679" s="72">
        <v>9</v>
      </c>
      <c r="B2679" s="74">
        <v>39230</v>
      </c>
      <c r="C2679" s="71">
        <v>510</v>
      </c>
      <c r="D2679" s="64" t="s">
        <v>2829</v>
      </c>
      <c r="E2679" s="27">
        <v>16500</v>
      </c>
      <c r="F2679" s="62" t="s">
        <v>1594</v>
      </c>
      <c r="G2679" s="62" t="s">
        <v>1587</v>
      </c>
      <c r="H2679" s="62" t="s">
        <v>1540</v>
      </c>
    </row>
    <row r="2680" spans="1:8" x14ac:dyDescent="0.2">
      <c r="A2680" s="72" t="s">
        <v>1949</v>
      </c>
      <c r="B2680" s="74">
        <v>39230</v>
      </c>
      <c r="C2680" s="71">
        <v>30</v>
      </c>
      <c r="D2680" s="64" t="s">
        <v>2830</v>
      </c>
      <c r="E2680" s="72">
        <v>24.24</v>
      </c>
      <c r="F2680" s="62" t="s">
        <v>1594</v>
      </c>
      <c r="G2680" s="62" t="s">
        <v>1587</v>
      </c>
      <c r="H2680" s="62" t="s">
        <v>1557</v>
      </c>
    </row>
    <row r="2681" spans="1:8" x14ac:dyDescent="0.2">
      <c r="A2681" s="72" t="s">
        <v>1950</v>
      </c>
      <c r="B2681" s="74">
        <v>39231</v>
      </c>
      <c r="C2681" s="71">
        <v>510</v>
      </c>
      <c r="D2681" s="64" t="s">
        <v>2831</v>
      </c>
      <c r="E2681" s="72">
        <v>14684</v>
      </c>
      <c r="F2681" s="62" t="s">
        <v>1594</v>
      </c>
      <c r="G2681" s="62" t="s">
        <v>1587</v>
      </c>
      <c r="H2681" s="62" t="s">
        <v>1540</v>
      </c>
    </row>
    <row r="2682" spans="1:8" x14ac:dyDescent="0.2">
      <c r="A2682" s="72" t="s">
        <v>1951</v>
      </c>
      <c r="B2682" s="74">
        <v>39231</v>
      </c>
      <c r="C2682" s="71">
        <v>877</v>
      </c>
      <c r="D2682" s="64" t="s">
        <v>2831</v>
      </c>
      <c r="E2682" s="72">
        <v>14684</v>
      </c>
      <c r="F2682" s="62" t="s">
        <v>1610</v>
      </c>
      <c r="G2682" s="62" t="s">
        <v>1587</v>
      </c>
      <c r="H2682" s="62" t="s">
        <v>1538</v>
      </c>
    </row>
    <row r="2683" spans="1:8" x14ac:dyDescent="0.2">
      <c r="A2683" s="72" t="s">
        <v>1952</v>
      </c>
      <c r="B2683" s="74">
        <v>39231</v>
      </c>
      <c r="C2683" s="71">
        <v>877</v>
      </c>
      <c r="D2683" s="64" t="s">
        <v>2831</v>
      </c>
      <c r="E2683" s="72">
        <v>14684</v>
      </c>
      <c r="F2683" s="62" t="s">
        <v>1610</v>
      </c>
      <c r="G2683" s="62" t="s">
        <v>1587</v>
      </c>
      <c r="H2683" s="62" t="s">
        <v>1538</v>
      </c>
    </row>
    <row r="2684" spans="1:8" x14ac:dyDescent="0.2">
      <c r="A2684" s="72" t="s">
        <v>1953</v>
      </c>
      <c r="B2684" s="74">
        <v>39231</v>
      </c>
      <c r="C2684" s="71">
        <v>877</v>
      </c>
      <c r="D2684" s="64" t="s">
        <v>2831</v>
      </c>
      <c r="E2684" s="72">
        <v>14684</v>
      </c>
      <c r="F2684" s="62" t="s">
        <v>1594</v>
      </c>
      <c r="G2684" s="62" t="s">
        <v>1587</v>
      </c>
      <c r="H2684" s="62" t="s">
        <v>1538</v>
      </c>
    </row>
    <row r="2685" spans="1:8" x14ac:dyDescent="0.2">
      <c r="A2685" s="72" t="s">
        <v>1955</v>
      </c>
      <c r="B2685" s="74">
        <v>39231</v>
      </c>
      <c r="C2685" s="71">
        <v>402</v>
      </c>
      <c r="D2685" s="64" t="s">
        <v>2831</v>
      </c>
      <c r="E2685" s="72">
        <v>14684</v>
      </c>
      <c r="F2685" s="62" t="s">
        <v>1591</v>
      </c>
      <c r="G2685" s="62" t="s">
        <v>1588</v>
      </c>
      <c r="H2685" s="62" t="s">
        <v>1753</v>
      </c>
    </row>
    <row r="2686" spans="1:8" x14ac:dyDescent="0.2">
      <c r="A2686" s="72" t="s">
        <v>1956</v>
      </c>
      <c r="B2686" s="74">
        <v>39231</v>
      </c>
      <c r="C2686" s="71">
        <v>402</v>
      </c>
      <c r="D2686" s="64" t="s">
        <v>2831</v>
      </c>
      <c r="E2686" s="72">
        <v>14684</v>
      </c>
      <c r="F2686" s="62" t="s">
        <v>1591</v>
      </c>
      <c r="G2686" s="62" t="s">
        <v>1588</v>
      </c>
      <c r="H2686" s="62" t="s">
        <v>1753</v>
      </c>
    </row>
    <row r="2687" spans="1:8" x14ac:dyDescent="0.2">
      <c r="A2687" s="72" t="s">
        <v>1957</v>
      </c>
      <c r="B2687" s="74">
        <v>39231</v>
      </c>
      <c r="C2687" s="71">
        <v>176</v>
      </c>
      <c r="D2687" s="64" t="s">
        <v>2831</v>
      </c>
      <c r="E2687" s="72">
        <v>14684</v>
      </c>
      <c r="F2687" s="62" t="s">
        <v>1599</v>
      </c>
      <c r="G2687" s="62" t="s">
        <v>1587</v>
      </c>
      <c r="H2687" s="62" t="s">
        <v>1528</v>
      </c>
    </row>
    <row r="2688" spans="1:8" x14ac:dyDescent="0.2">
      <c r="A2688" s="72" t="s">
        <v>1958</v>
      </c>
      <c r="B2688" s="74">
        <v>39232</v>
      </c>
      <c r="C2688" s="71">
        <v>92</v>
      </c>
      <c r="D2688" s="64" t="s">
        <v>2831</v>
      </c>
      <c r="E2688" s="72">
        <v>14684</v>
      </c>
      <c r="F2688" s="62" t="s">
        <v>1594</v>
      </c>
      <c r="G2688" s="62" t="s">
        <v>1587</v>
      </c>
      <c r="H2688" s="62" t="s">
        <v>1564</v>
      </c>
    </row>
    <row r="2689" spans="1:8" x14ac:dyDescent="0.2">
      <c r="A2689" s="72">
        <v>10</v>
      </c>
      <c r="B2689" s="74">
        <v>39233</v>
      </c>
      <c r="C2689" s="71">
        <v>936</v>
      </c>
      <c r="D2689" s="64" t="s">
        <v>2831</v>
      </c>
      <c r="E2689" s="72">
        <v>14684</v>
      </c>
      <c r="F2689" s="62" t="s">
        <v>1594</v>
      </c>
      <c r="G2689" s="62" t="s">
        <v>1587</v>
      </c>
      <c r="H2689" s="62" t="s">
        <v>1528</v>
      </c>
    </row>
    <row r="2690" spans="1:8" x14ac:dyDescent="0.2">
      <c r="A2690" s="72" t="s">
        <v>1965</v>
      </c>
      <c r="B2690" s="74">
        <v>39233</v>
      </c>
      <c r="C2690" s="71">
        <v>176</v>
      </c>
      <c r="D2690" s="64" t="s">
        <v>2831</v>
      </c>
      <c r="E2690" s="72">
        <v>14684</v>
      </c>
      <c r="F2690" s="62" t="s">
        <v>1594</v>
      </c>
      <c r="G2690" s="62" t="s">
        <v>1587</v>
      </c>
      <c r="H2690" s="62" t="s">
        <v>1528</v>
      </c>
    </row>
    <row r="2691" spans="1:8" x14ac:dyDescent="0.2">
      <c r="A2691" s="72" t="s">
        <v>1959</v>
      </c>
      <c r="B2691" s="74">
        <v>39233</v>
      </c>
      <c r="C2691" s="71">
        <v>835</v>
      </c>
      <c r="D2691" s="64" t="s">
        <v>2831</v>
      </c>
      <c r="E2691" s="72">
        <v>14684</v>
      </c>
      <c r="F2691" s="62" t="s">
        <v>1594</v>
      </c>
      <c r="G2691" s="62" t="s">
        <v>1587</v>
      </c>
      <c r="H2691" s="62" t="s">
        <v>1597</v>
      </c>
    </row>
    <row r="2692" spans="1:8" x14ac:dyDescent="0.2">
      <c r="A2692" s="72" t="s">
        <v>1960</v>
      </c>
      <c r="B2692" s="74">
        <v>39233</v>
      </c>
      <c r="C2692" s="71">
        <v>870</v>
      </c>
      <c r="D2692" s="64" t="s">
        <v>2831</v>
      </c>
      <c r="E2692" s="72">
        <v>14684</v>
      </c>
      <c r="F2692" s="62" t="s">
        <v>1594</v>
      </c>
      <c r="G2692" s="62" t="s">
        <v>1587</v>
      </c>
      <c r="H2692" s="62" t="s">
        <v>1597</v>
      </c>
    </row>
    <row r="2693" spans="1:8" x14ac:dyDescent="0.2">
      <c r="A2693" s="72" t="s">
        <v>1961</v>
      </c>
      <c r="B2693" s="74">
        <v>39233</v>
      </c>
      <c r="C2693" s="71">
        <v>1004</v>
      </c>
      <c r="D2693" s="64" t="s">
        <v>2831</v>
      </c>
      <c r="E2693" s="72">
        <v>14684</v>
      </c>
      <c r="F2693" s="62" t="s">
        <v>1594</v>
      </c>
      <c r="G2693" s="62" t="s">
        <v>1587</v>
      </c>
      <c r="H2693" s="62" t="s">
        <v>1571</v>
      </c>
    </row>
    <row r="2694" spans="1:8" x14ac:dyDescent="0.2">
      <c r="A2694" s="72" t="s">
        <v>1962</v>
      </c>
      <c r="B2694" s="74">
        <v>39233</v>
      </c>
      <c r="C2694" s="71">
        <v>11</v>
      </c>
      <c r="D2694" s="64" t="s">
        <v>2831</v>
      </c>
      <c r="E2694" s="72">
        <v>14684</v>
      </c>
      <c r="F2694" s="62" t="s">
        <v>1594</v>
      </c>
      <c r="G2694" s="62" t="s">
        <v>1587</v>
      </c>
      <c r="H2694" s="62" t="s">
        <v>1538</v>
      </c>
    </row>
    <row r="2695" spans="1:8" x14ac:dyDescent="0.2">
      <c r="A2695" s="72" t="s">
        <v>1964</v>
      </c>
      <c r="B2695" s="74">
        <v>39233</v>
      </c>
      <c r="C2695" s="71">
        <v>163</v>
      </c>
      <c r="D2695" s="64" t="s">
        <v>2831</v>
      </c>
      <c r="E2695" s="72">
        <v>14684</v>
      </c>
      <c r="F2695" s="62" t="s">
        <v>1594</v>
      </c>
      <c r="G2695" s="62" t="s">
        <v>1587</v>
      </c>
      <c r="H2695" s="62" t="s">
        <v>1528</v>
      </c>
    </row>
    <row r="2696" spans="1:8" x14ac:dyDescent="0.2">
      <c r="A2696" s="72" t="s">
        <v>1966</v>
      </c>
      <c r="B2696" s="74">
        <v>39233</v>
      </c>
      <c r="C2696" s="71">
        <v>1040</v>
      </c>
      <c r="D2696" s="64" t="s">
        <v>2831</v>
      </c>
      <c r="E2696" s="72">
        <v>14684</v>
      </c>
      <c r="F2696" s="62" t="s">
        <v>2810</v>
      </c>
      <c r="G2696" s="62" t="s">
        <v>1587</v>
      </c>
      <c r="H2696" s="62" t="s">
        <v>1528</v>
      </c>
    </row>
    <row r="2697" spans="1:8" x14ac:dyDescent="0.2">
      <c r="A2697" s="72" t="s">
        <v>1968</v>
      </c>
      <c r="B2697" s="74">
        <v>39233</v>
      </c>
      <c r="C2697" s="71">
        <v>689</v>
      </c>
      <c r="D2697" s="64" t="s">
        <v>2831</v>
      </c>
      <c r="E2697" s="72">
        <v>14684</v>
      </c>
      <c r="F2697" s="62" t="s">
        <v>1594</v>
      </c>
      <c r="G2697" s="62" t="s">
        <v>1587</v>
      </c>
      <c r="H2697" s="62" t="s">
        <v>1536</v>
      </c>
    </row>
    <row r="2698" spans="1:8" x14ac:dyDescent="0.2">
      <c r="A2698" s="72" t="s">
        <v>1970</v>
      </c>
      <c r="B2698" s="74">
        <v>39233</v>
      </c>
      <c r="C2698" s="71">
        <v>633</v>
      </c>
      <c r="D2698" s="64" t="s">
        <v>2831</v>
      </c>
      <c r="E2698" s="72">
        <v>6120</v>
      </c>
      <c r="F2698" s="62" t="s">
        <v>1594</v>
      </c>
      <c r="G2698" s="62" t="s">
        <v>1587</v>
      </c>
      <c r="H2698" s="62" t="s">
        <v>1539</v>
      </c>
    </row>
    <row r="2699" spans="1:8" x14ac:dyDescent="0.2">
      <c r="A2699" s="72" t="s">
        <v>1972</v>
      </c>
      <c r="B2699" s="74">
        <v>39233</v>
      </c>
      <c r="C2699" s="71">
        <v>931</v>
      </c>
      <c r="D2699" s="64" t="s">
        <v>2831</v>
      </c>
      <c r="E2699" s="72">
        <v>6674</v>
      </c>
      <c r="F2699" s="62" t="s">
        <v>1594</v>
      </c>
      <c r="G2699" s="62" t="s">
        <v>1587</v>
      </c>
      <c r="H2699" s="62" t="s">
        <v>1528</v>
      </c>
    </row>
    <row r="2700" spans="1:8" x14ac:dyDescent="0.2">
      <c r="A2700" s="72" t="s">
        <v>1974</v>
      </c>
      <c r="B2700" s="74">
        <v>39233</v>
      </c>
      <c r="C2700" s="71">
        <v>1039</v>
      </c>
      <c r="D2700" s="64" t="s">
        <v>2831</v>
      </c>
      <c r="E2700" s="72">
        <v>13458.76</v>
      </c>
      <c r="F2700" s="62" t="s">
        <v>1610</v>
      </c>
      <c r="G2700" s="62" t="s">
        <v>1587</v>
      </c>
      <c r="H2700" s="62" t="s">
        <v>1597</v>
      </c>
    </row>
    <row r="2701" spans="1:8" x14ac:dyDescent="0.2">
      <c r="A2701" s="72" t="s">
        <v>1975</v>
      </c>
      <c r="B2701" s="74">
        <v>39234</v>
      </c>
      <c r="C2701" s="71">
        <v>912</v>
      </c>
      <c r="D2701" s="64" t="s">
        <v>2831</v>
      </c>
      <c r="E2701" s="72">
        <v>13458.76</v>
      </c>
      <c r="F2701" s="62" t="s">
        <v>2538</v>
      </c>
      <c r="G2701" s="62" t="s">
        <v>1588</v>
      </c>
      <c r="H2701" s="62" t="s">
        <v>2271</v>
      </c>
    </row>
    <row r="2702" spans="1:8" x14ac:dyDescent="0.2">
      <c r="A2702" s="72" t="s">
        <v>1976</v>
      </c>
      <c r="B2702" s="74">
        <v>39234</v>
      </c>
      <c r="C2702" s="71">
        <v>1041</v>
      </c>
      <c r="D2702" s="64" t="s">
        <v>2831</v>
      </c>
      <c r="E2702" s="72">
        <v>13458.76</v>
      </c>
      <c r="F2702" s="62" t="s">
        <v>1610</v>
      </c>
      <c r="G2702" s="62" t="s">
        <v>1587</v>
      </c>
      <c r="H2702" s="62" t="s">
        <v>1557</v>
      </c>
    </row>
    <row r="2703" spans="1:8" x14ac:dyDescent="0.2">
      <c r="A2703" s="72" t="s">
        <v>1978</v>
      </c>
      <c r="B2703" s="74">
        <v>39239</v>
      </c>
      <c r="C2703" s="71">
        <v>1044</v>
      </c>
      <c r="D2703" s="64" t="s">
        <v>2831</v>
      </c>
      <c r="E2703" s="72">
        <v>13458.76</v>
      </c>
      <c r="F2703" s="62" t="s">
        <v>1610</v>
      </c>
      <c r="G2703" s="62" t="s">
        <v>1587</v>
      </c>
      <c r="H2703" s="62" t="s">
        <v>1535</v>
      </c>
    </row>
    <row r="2704" spans="1:8" x14ac:dyDescent="0.2">
      <c r="A2704" s="72" t="s">
        <v>1979</v>
      </c>
      <c r="B2704" s="74">
        <v>39239</v>
      </c>
      <c r="C2704" s="71">
        <v>1006</v>
      </c>
      <c r="D2704" s="64" t="s">
        <v>2831</v>
      </c>
      <c r="E2704" s="72">
        <v>13458.76</v>
      </c>
      <c r="F2704" s="62" t="s">
        <v>1610</v>
      </c>
      <c r="G2704" s="62" t="s">
        <v>1587</v>
      </c>
      <c r="H2704" s="62" t="s">
        <v>1538</v>
      </c>
    </row>
    <row r="2705" spans="1:8" x14ac:dyDescent="0.2">
      <c r="A2705" s="72" t="s">
        <v>1980</v>
      </c>
      <c r="B2705" s="74">
        <v>39239</v>
      </c>
      <c r="C2705" s="71">
        <v>855</v>
      </c>
      <c r="D2705" s="64" t="s">
        <v>2831</v>
      </c>
      <c r="E2705" s="72">
        <v>13458.76</v>
      </c>
      <c r="F2705" s="62" t="s">
        <v>1610</v>
      </c>
      <c r="G2705" s="62" t="s">
        <v>1587</v>
      </c>
      <c r="H2705" s="62" t="s">
        <v>1597</v>
      </c>
    </row>
    <row r="2706" spans="1:8" x14ac:dyDescent="0.2">
      <c r="A2706" s="72" t="s">
        <v>1982</v>
      </c>
      <c r="B2706" s="74">
        <v>39240</v>
      </c>
      <c r="C2706" s="71">
        <v>984</v>
      </c>
      <c r="D2706" s="64" t="s">
        <v>2831</v>
      </c>
      <c r="E2706" s="72">
        <v>13458.76</v>
      </c>
      <c r="F2706" s="62" t="s">
        <v>1610</v>
      </c>
      <c r="G2706" s="62" t="s">
        <v>1587</v>
      </c>
      <c r="H2706" s="62" t="s">
        <v>1597</v>
      </c>
    </row>
    <row r="2707" spans="1:8" x14ac:dyDescent="0.2">
      <c r="A2707" s="72" t="s">
        <v>1984</v>
      </c>
      <c r="B2707" s="74">
        <v>39240</v>
      </c>
      <c r="C2707" s="71">
        <v>289</v>
      </c>
      <c r="D2707" s="64" t="s">
        <v>2831</v>
      </c>
      <c r="E2707" s="72">
        <v>13458.76</v>
      </c>
      <c r="F2707" s="62" t="s">
        <v>1599</v>
      </c>
      <c r="G2707" s="62" t="s">
        <v>1587</v>
      </c>
      <c r="H2707" s="62" t="s">
        <v>1528</v>
      </c>
    </row>
    <row r="2708" spans="1:8" x14ac:dyDescent="0.2">
      <c r="A2708" s="72">
        <v>11</v>
      </c>
      <c r="B2708" s="74">
        <v>39244</v>
      </c>
      <c r="C2708" s="71">
        <v>301</v>
      </c>
      <c r="D2708" s="64" t="s">
        <v>2831</v>
      </c>
      <c r="E2708" s="72">
        <v>22830.76</v>
      </c>
      <c r="F2708" s="62" t="s">
        <v>1594</v>
      </c>
      <c r="G2708" s="62" t="s">
        <v>1587</v>
      </c>
      <c r="H2708" s="62" t="s">
        <v>1597</v>
      </c>
    </row>
    <row r="2709" spans="1:8" x14ac:dyDescent="0.2">
      <c r="A2709" s="72" t="s">
        <v>1985</v>
      </c>
      <c r="B2709" s="74">
        <v>39244</v>
      </c>
      <c r="C2709" s="71">
        <v>1045</v>
      </c>
      <c r="D2709" s="64" t="s">
        <v>2831</v>
      </c>
      <c r="E2709" s="72">
        <v>13458.76</v>
      </c>
      <c r="F2709" s="62" t="s">
        <v>1610</v>
      </c>
      <c r="G2709" s="62" t="s">
        <v>1587</v>
      </c>
      <c r="H2709" s="62" t="s">
        <v>1538</v>
      </c>
    </row>
    <row r="2710" spans="1:8" x14ac:dyDescent="0.2">
      <c r="A2710" s="72" t="s">
        <v>1986</v>
      </c>
      <c r="B2710" s="74">
        <v>39244</v>
      </c>
      <c r="C2710" s="71">
        <v>442</v>
      </c>
      <c r="D2710" s="64" t="s">
        <v>2831</v>
      </c>
      <c r="E2710" s="72">
        <v>13458.76</v>
      </c>
      <c r="F2710" s="62" t="s">
        <v>1601</v>
      </c>
      <c r="G2710" s="62" t="s">
        <v>1587</v>
      </c>
      <c r="H2710" s="62" t="s">
        <v>1528</v>
      </c>
    </row>
    <row r="2711" spans="1:8" x14ac:dyDescent="0.2">
      <c r="A2711" s="72" t="s">
        <v>1988</v>
      </c>
      <c r="B2711" s="74">
        <v>39244</v>
      </c>
      <c r="C2711" s="71">
        <v>1046</v>
      </c>
      <c r="D2711" s="64" t="s">
        <v>2831</v>
      </c>
      <c r="E2711" s="72">
        <v>13458.76</v>
      </c>
      <c r="F2711" s="62" t="s">
        <v>1594</v>
      </c>
      <c r="G2711" s="62" t="s">
        <v>1587</v>
      </c>
      <c r="H2711" s="62" t="s">
        <v>1535</v>
      </c>
    </row>
    <row r="2712" spans="1:8" x14ac:dyDescent="0.2">
      <c r="A2712" s="72" t="s">
        <v>1989</v>
      </c>
      <c r="B2712" s="74">
        <v>39244</v>
      </c>
      <c r="C2712" s="71">
        <v>872</v>
      </c>
      <c r="D2712" s="64" t="s">
        <v>2831</v>
      </c>
      <c r="E2712" s="72">
        <v>13458.76</v>
      </c>
      <c r="F2712" s="62" t="s">
        <v>1594</v>
      </c>
      <c r="G2712" s="62" t="s">
        <v>1587</v>
      </c>
      <c r="H2712" s="62" t="s">
        <v>1538</v>
      </c>
    </row>
    <row r="2713" spans="1:8" x14ac:dyDescent="0.2">
      <c r="A2713" s="72" t="s">
        <v>1991</v>
      </c>
      <c r="B2713" s="74">
        <v>39244</v>
      </c>
      <c r="C2713" s="71">
        <v>621</v>
      </c>
      <c r="D2713" s="64" t="s">
        <v>2831</v>
      </c>
      <c r="E2713" s="72">
        <v>13458.76</v>
      </c>
      <c r="F2713" s="62" t="s">
        <v>1594</v>
      </c>
      <c r="G2713" s="62" t="s">
        <v>1587</v>
      </c>
      <c r="H2713" s="62" t="s">
        <v>1528</v>
      </c>
    </row>
    <row r="2714" spans="1:8" x14ac:dyDescent="0.2">
      <c r="A2714" s="72" t="s">
        <v>1992</v>
      </c>
      <c r="B2714" s="74">
        <v>39244</v>
      </c>
      <c r="C2714" s="71">
        <v>725</v>
      </c>
      <c r="D2714" s="64" t="s">
        <v>2831</v>
      </c>
      <c r="E2714" s="72">
        <v>13458.76</v>
      </c>
      <c r="F2714" s="62" t="s">
        <v>1594</v>
      </c>
      <c r="G2714" s="62" t="s">
        <v>1587</v>
      </c>
      <c r="H2714" s="62" t="s">
        <v>1538</v>
      </c>
    </row>
    <row r="2715" spans="1:8" x14ac:dyDescent="0.2">
      <c r="A2715" s="72" t="s">
        <v>1993</v>
      </c>
      <c r="B2715" s="74">
        <v>39245</v>
      </c>
      <c r="C2715" s="71">
        <v>830</v>
      </c>
      <c r="D2715" s="64" t="s">
        <v>2831</v>
      </c>
      <c r="E2715" s="72">
        <v>13458.76</v>
      </c>
      <c r="F2715" s="62" t="s">
        <v>1594</v>
      </c>
      <c r="G2715" s="62" t="s">
        <v>1587</v>
      </c>
      <c r="H2715" s="62" t="s">
        <v>1557</v>
      </c>
    </row>
    <row r="2716" spans="1:8" x14ac:dyDescent="0.2">
      <c r="A2716" s="72" t="s">
        <v>1995</v>
      </c>
      <c r="B2716" s="74">
        <v>39245</v>
      </c>
      <c r="C2716" s="71">
        <v>725</v>
      </c>
      <c r="D2716" s="64" t="s">
        <v>2831</v>
      </c>
      <c r="E2716" s="72">
        <v>240</v>
      </c>
      <c r="F2716" s="62" t="s">
        <v>1594</v>
      </c>
      <c r="G2716" s="62" t="s">
        <v>1587</v>
      </c>
      <c r="H2716" s="62" t="s">
        <v>1538</v>
      </c>
    </row>
    <row r="2717" spans="1:8" x14ac:dyDescent="0.2">
      <c r="A2717" s="72" t="s">
        <v>1996</v>
      </c>
      <c r="B2717" s="74">
        <v>39245</v>
      </c>
      <c r="C2717" s="71">
        <v>176</v>
      </c>
      <c r="D2717" s="64" t="s">
        <v>2831</v>
      </c>
      <c r="E2717" s="72">
        <v>10394.93</v>
      </c>
      <c r="F2717" s="62" t="s">
        <v>1594</v>
      </c>
      <c r="G2717" s="62" t="s">
        <v>1587</v>
      </c>
      <c r="H2717" s="62" t="s">
        <v>1528</v>
      </c>
    </row>
    <row r="2718" spans="1:8" x14ac:dyDescent="0.2">
      <c r="A2718" s="72" t="s">
        <v>1997</v>
      </c>
      <c r="B2718" s="74">
        <v>39245</v>
      </c>
      <c r="C2718" s="71">
        <v>56</v>
      </c>
      <c r="D2718" s="64" t="s">
        <v>2831</v>
      </c>
      <c r="E2718" s="72">
        <v>13458.76</v>
      </c>
      <c r="F2718" s="62" t="s">
        <v>1963</v>
      </c>
      <c r="G2718" s="62" t="s">
        <v>1587</v>
      </c>
      <c r="H2718" s="62" t="s">
        <v>1541</v>
      </c>
    </row>
    <row r="2719" spans="1:8" x14ac:dyDescent="0.2">
      <c r="A2719" s="72" t="s">
        <v>1998</v>
      </c>
      <c r="B2719" s="74">
        <v>39245</v>
      </c>
      <c r="C2719" s="71">
        <v>743</v>
      </c>
      <c r="D2719" s="64" t="s">
        <v>2831</v>
      </c>
      <c r="E2719" s="72">
        <v>14874</v>
      </c>
      <c r="F2719" s="62" t="s">
        <v>1963</v>
      </c>
      <c r="G2719" s="62" t="s">
        <v>1587</v>
      </c>
      <c r="H2719" s="62" t="s">
        <v>1560</v>
      </c>
    </row>
    <row r="2720" spans="1:8" x14ac:dyDescent="0.2">
      <c r="A2720" s="72" t="s">
        <v>2001</v>
      </c>
      <c r="B2720" s="74">
        <v>39246</v>
      </c>
      <c r="C2720" s="71">
        <v>1043</v>
      </c>
      <c r="D2720" s="64" t="s">
        <v>2831</v>
      </c>
      <c r="E2720" s="72">
        <v>14874</v>
      </c>
      <c r="F2720" s="62" t="s">
        <v>1963</v>
      </c>
      <c r="G2720" s="62" t="s">
        <v>1587</v>
      </c>
      <c r="H2720" s="62" t="s">
        <v>1543</v>
      </c>
    </row>
    <row r="2721" spans="1:8" x14ac:dyDescent="0.2">
      <c r="A2721" s="72" t="s">
        <v>1999</v>
      </c>
      <c r="B2721" s="74">
        <v>39246</v>
      </c>
      <c r="C2721" s="71">
        <v>289</v>
      </c>
      <c r="D2721" s="64" t="s">
        <v>2831</v>
      </c>
      <c r="E2721" s="72">
        <v>3045.26</v>
      </c>
      <c r="F2721" s="62" t="s">
        <v>1599</v>
      </c>
      <c r="G2721" s="62" t="s">
        <v>1587</v>
      </c>
      <c r="H2721" s="62" t="s">
        <v>1528</v>
      </c>
    </row>
    <row r="2722" spans="1:8" x14ac:dyDescent="0.2">
      <c r="A2722" s="72" t="s">
        <v>2000</v>
      </c>
      <c r="B2722" s="74">
        <v>39246</v>
      </c>
      <c r="C2722" s="71">
        <v>601</v>
      </c>
      <c r="D2722" s="64" t="s">
        <v>2831</v>
      </c>
      <c r="E2722" s="72">
        <v>2881</v>
      </c>
      <c r="F2722" s="62" t="s">
        <v>2810</v>
      </c>
      <c r="G2722" s="62" t="s">
        <v>1587</v>
      </c>
      <c r="H2722" s="62" t="s">
        <v>1528</v>
      </c>
    </row>
    <row r="2723" spans="1:8" x14ac:dyDescent="0.2">
      <c r="A2723" s="72" t="s">
        <v>2002</v>
      </c>
      <c r="B2723" s="74">
        <v>39246</v>
      </c>
      <c r="C2723" s="71">
        <v>822</v>
      </c>
      <c r="D2723" s="64" t="s">
        <v>2831</v>
      </c>
      <c r="E2723" s="72">
        <v>2881</v>
      </c>
      <c r="F2723" s="62" t="s">
        <v>1591</v>
      </c>
      <c r="G2723" s="62" t="s">
        <v>1587</v>
      </c>
      <c r="H2723" s="62" t="s">
        <v>1597</v>
      </c>
    </row>
    <row r="2724" spans="1:8" x14ac:dyDescent="0.2">
      <c r="A2724" s="72" t="s">
        <v>2003</v>
      </c>
      <c r="B2724" s="74">
        <v>39246</v>
      </c>
      <c r="C2724" s="71">
        <v>176</v>
      </c>
      <c r="D2724" s="64" t="s">
        <v>2831</v>
      </c>
      <c r="E2724" s="72">
        <v>612</v>
      </c>
      <c r="F2724" s="62" t="s">
        <v>1594</v>
      </c>
      <c r="G2724" s="62" t="s">
        <v>1587</v>
      </c>
      <c r="H2724" s="62" t="s">
        <v>1528</v>
      </c>
    </row>
    <row r="2725" spans="1:8" x14ac:dyDescent="0.2">
      <c r="A2725" s="72" t="s">
        <v>2004</v>
      </c>
      <c r="B2725" s="74">
        <v>39246</v>
      </c>
      <c r="C2725" s="71">
        <v>912</v>
      </c>
      <c r="D2725" s="64" t="s">
        <v>2831</v>
      </c>
      <c r="E2725" s="72">
        <v>21878.25</v>
      </c>
      <c r="F2725" s="62" t="s">
        <v>2538</v>
      </c>
      <c r="G2725" s="62" t="s">
        <v>1588</v>
      </c>
      <c r="H2725" s="62" t="s">
        <v>2271</v>
      </c>
    </row>
    <row r="2726" spans="1:8" x14ac:dyDescent="0.2">
      <c r="A2726" s="72" t="s">
        <v>2005</v>
      </c>
      <c r="B2726" s="74">
        <v>39247</v>
      </c>
      <c r="C2726" s="71">
        <v>1051</v>
      </c>
      <c r="D2726" s="64" t="s">
        <v>2831</v>
      </c>
      <c r="E2726" s="72">
        <v>77.650000000000006</v>
      </c>
      <c r="F2726" s="62" t="s">
        <v>1594</v>
      </c>
      <c r="G2726" s="62" t="s">
        <v>1587</v>
      </c>
      <c r="H2726" s="62" t="s">
        <v>1544</v>
      </c>
    </row>
    <row r="2727" spans="1:8" x14ac:dyDescent="0.2">
      <c r="A2727" s="72" t="s">
        <v>2006</v>
      </c>
      <c r="B2727" s="74">
        <v>39251</v>
      </c>
      <c r="C2727" s="71">
        <v>43</v>
      </c>
      <c r="D2727" s="64" t="s">
        <v>2831</v>
      </c>
      <c r="E2727" s="72">
        <v>30425</v>
      </c>
      <c r="F2727" s="62" t="s">
        <v>1591</v>
      </c>
      <c r="G2727" s="62" t="s">
        <v>1587</v>
      </c>
      <c r="H2727" s="62" t="s">
        <v>1597</v>
      </c>
    </row>
    <row r="2728" spans="1:8" x14ac:dyDescent="0.2">
      <c r="A2728" s="72" t="s">
        <v>2007</v>
      </c>
      <c r="B2728" s="74">
        <v>39251</v>
      </c>
      <c r="C2728" s="71">
        <v>1052</v>
      </c>
      <c r="D2728" s="64" t="s">
        <v>2831</v>
      </c>
      <c r="E2728" s="72">
        <v>30425</v>
      </c>
      <c r="F2728" s="62" t="s">
        <v>1591</v>
      </c>
      <c r="G2728" s="62" t="s">
        <v>1587</v>
      </c>
      <c r="H2728" s="62" t="s">
        <v>1528</v>
      </c>
    </row>
    <row r="2729" spans="1:8" x14ac:dyDescent="0.2">
      <c r="A2729" s="72" t="s">
        <v>2008</v>
      </c>
      <c r="B2729" s="74">
        <v>39251</v>
      </c>
      <c r="C2729" s="71">
        <v>255</v>
      </c>
      <c r="D2729" s="64" t="s">
        <v>2831</v>
      </c>
      <c r="E2729" s="72">
        <v>30425</v>
      </c>
      <c r="F2729" s="62" t="s">
        <v>1594</v>
      </c>
      <c r="G2729" s="62" t="s">
        <v>1587</v>
      </c>
      <c r="H2729" s="62" t="s">
        <v>1597</v>
      </c>
    </row>
    <row r="2730" spans="1:8" x14ac:dyDescent="0.2">
      <c r="A2730" s="72" t="s">
        <v>2009</v>
      </c>
      <c r="B2730" s="74">
        <v>39251</v>
      </c>
      <c r="C2730" s="71">
        <v>705</v>
      </c>
      <c r="D2730" s="64" t="s">
        <v>2831</v>
      </c>
      <c r="E2730" s="72">
        <v>30425</v>
      </c>
      <c r="F2730" s="62" t="s">
        <v>1594</v>
      </c>
      <c r="G2730" s="62" t="s">
        <v>1587</v>
      </c>
      <c r="H2730" s="62" t="s">
        <v>1597</v>
      </c>
    </row>
    <row r="2731" spans="1:8" x14ac:dyDescent="0.2">
      <c r="A2731" s="72" t="s">
        <v>2010</v>
      </c>
      <c r="B2731" s="74">
        <v>39251</v>
      </c>
      <c r="C2731" s="71">
        <v>882</v>
      </c>
      <c r="D2731" s="64" t="s">
        <v>2831</v>
      </c>
      <c r="E2731" s="72">
        <v>30425</v>
      </c>
      <c r="F2731" s="62" t="s">
        <v>1594</v>
      </c>
      <c r="G2731" s="62" t="s">
        <v>1587</v>
      </c>
      <c r="H2731" s="62" t="s">
        <v>1597</v>
      </c>
    </row>
    <row r="2732" spans="1:8" x14ac:dyDescent="0.2">
      <c r="A2732" s="72" t="s">
        <v>2121</v>
      </c>
      <c r="B2732" s="74">
        <v>39251</v>
      </c>
      <c r="C2732" s="71">
        <v>1053</v>
      </c>
      <c r="D2732" s="64" t="s">
        <v>2831</v>
      </c>
      <c r="E2732" s="72">
        <v>2163.33</v>
      </c>
      <c r="F2732" s="62" t="s">
        <v>1594</v>
      </c>
      <c r="G2732" s="62" t="s">
        <v>1587</v>
      </c>
      <c r="H2732" s="62" t="s">
        <v>1597</v>
      </c>
    </row>
    <row r="2733" spans="1:8" x14ac:dyDescent="0.2">
      <c r="A2733" s="72" t="s">
        <v>2012</v>
      </c>
      <c r="B2733" s="74">
        <v>39251</v>
      </c>
      <c r="C2733" s="71">
        <v>289</v>
      </c>
      <c r="D2733" s="64" t="s">
        <v>2831</v>
      </c>
      <c r="E2733" s="72">
        <v>30425</v>
      </c>
      <c r="F2733" s="62" t="s">
        <v>1599</v>
      </c>
      <c r="G2733" s="62" t="s">
        <v>1587</v>
      </c>
      <c r="H2733" s="62" t="s">
        <v>1528</v>
      </c>
    </row>
    <row r="2734" spans="1:8" x14ac:dyDescent="0.2">
      <c r="A2734" s="72" t="s">
        <v>2013</v>
      </c>
      <c r="B2734" s="74">
        <v>39251</v>
      </c>
      <c r="C2734" s="71">
        <v>289</v>
      </c>
      <c r="D2734" s="64" t="s">
        <v>2831</v>
      </c>
      <c r="E2734" s="72">
        <v>30425</v>
      </c>
      <c r="F2734" s="62" t="s">
        <v>1599</v>
      </c>
      <c r="G2734" s="62" t="s">
        <v>1587</v>
      </c>
      <c r="H2734" s="62" t="s">
        <v>1528</v>
      </c>
    </row>
    <row r="2735" spans="1:8" x14ac:dyDescent="0.2">
      <c r="A2735" s="72" t="s">
        <v>2014</v>
      </c>
      <c r="B2735" s="74">
        <v>39251</v>
      </c>
      <c r="C2735" s="71">
        <v>7</v>
      </c>
      <c r="D2735" s="64" t="s">
        <v>2831</v>
      </c>
      <c r="E2735" s="72">
        <v>30425</v>
      </c>
      <c r="F2735" s="62" t="s">
        <v>1963</v>
      </c>
      <c r="G2735" s="62" t="s">
        <v>1587</v>
      </c>
      <c r="H2735" s="62" t="s">
        <v>1528</v>
      </c>
    </row>
    <row r="2736" spans="1:8" x14ac:dyDescent="0.2">
      <c r="A2736" s="72" t="s">
        <v>2015</v>
      </c>
      <c r="B2736" s="74">
        <v>39251</v>
      </c>
      <c r="C2736" s="71">
        <v>1047</v>
      </c>
      <c r="D2736" s="64" t="s">
        <v>2831</v>
      </c>
      <c r="E2736" s="72">
        <v>420.3</v>
      </c>
      <c r="F2736" s="62" t="s">
        <v>1594</v>
      </c>
      <c r="G2736" s="62" t="s">
        <v>1587</v>
      </c>
      <c r="H2736" s="62" t="s">
        <v>1538</v>
      </c>
    </row>
    <row r="2737" spans="1:8" x14ac:dyDescent="0.2">
      <c r="A2737" s="72" t="s">
        <v>2017</v>
      </c>
      <c r="B2737" s="74">
        <v>39252</v>
      </c>
      <c r="C2737" s="71">
        <v>1048</v>
      </c>
      <c r="D2737" s="64" t="s">
        <v>2831</v>
      </c>
      <c r="E2737" s="72">
        <v>30425</v>
      </c>
      <c r="F2737" s="62" t="s">
        <v>1963</v>
      </c>
      <c r="G2737" s="62" t="s">
        <v>1587</v>
      </c>
      <c r="H2737" s="62" t="s">
        <v>1581</v>
      </c>
    </row>
    <row r="2738" spans="1:8" x14ac:dyDescent="0.2">
      <c r="A2738" s="72" t="s">
        <v>2018</v>
      </c>
      <c r="B2738" s="74">
        <v>39252</v>
      </c>
      <c r="C2738" s="71">
        <v>1049</v>
      </c>
      <c r="D2738" s="64" t="s">
        <v>2831</v>
      </c>
      <c r="E2738" s="72">
        <v>30425</v>
      </c>
      <c r="F2738" s="62" t="s">
        <v>1963</v>
      </c>
      <c r="G2738" s="62" t="s">
        <v>1587</v>
      </c>
      <c r="H2738" s="62" t="s">
        <v>1564</v>
      </c>
    </row>
    <row r="2739" spans="1:8" x14ac:dyDescent="0.2">
      <c r="A2739" s="72" t="s">
        <v>2019</v>
      </c>
      <c r="B2739" s="74">
        <v>39252</v>
      </c>
      <c r="C2739" s="71">
        <v>1054</v>
      </c>
      <c r="D2739" s="64" t="s">
        <v>2831</v>
      </c>
      <c r="E2739" s="72">
        <v>40.06</v>
      </c>
      <c r="F2739" s="62" t="s">
        <v>1594</v>
      </c>
      <c r="G2739" s="62" t="s">
        <v>1587</v>
      </c>
      <c r="H2739" s="62" t="s">
        <v>1541</v>
      </c>
    </row>
    <row r="2740" spans="1:8" x14ac:dyDescent="0.2">
      <c r="A2740" s="72" t="s">
        <v>2020</v>
      </c>
      <c r="B2740" s="74">
        <v>39252</v>
      </c>
      <c r="C2740" s="71">
        <v>1055</v>
      </c>
      <c r="D2740" s="64" t="s">
        <v>2831</v>
      </c>
      <c r="E2740" s="72">
        <v>21878.25</v>
      </c>
      <c r="F2740" s="62" t="s">
        <v>1594</v>
      </c>
      <c r="G2740" s="62" t="s">
        <v>1587</v>
      </c>
      <c r="H2740" s="62" t="s">
        <v>1528</v>
      </c>
    </row>
    <row r="2741" spans="1:8" x14ac:dyDescent="0.2">
      <c r="A2741" s="72" t="s">
        <v>2021</v>
      </c>
      <c r="B2741" s="74">
        <v>39252</v>
      </c>
      <c r="C2741" s="71">
        <v>414</v>
      </c>
      <c r="D2741" s="64" t="s">
        <v>2831</v>
      </c>
      <c r="E2741" s="72">
        <v>21878.25</v>
      </c>
      <c r="F2741" s="62" t="s">
        <v>1612</v>
      </c>
      <c r="G2741" s="62" t="s">
        <v>1588</v>
      </c>
      <c r="H2741" s="62" t="s">
        <v>1607</v>
      </c>
    </row>
    <row r="2742" spans="1:8" x14ac:dyDescent="0.2">
      <c r="A2742" s="72">
        <v>12</v>
      </c>
      <c r="B2742" s="74">
        <v>39253</v>
      </c>
      <c r="C2742" s="71">
        <v>998</v>
      </c>
      <c r="D2742" s="64" t="s">
        <v>2831</v>
      </c>
      <c r="E2742" s="72">
        <v>21878.25</v>
      </c>
      <c r="F2742" s="62" t="s">
        <v>1591</v>
      </c>
      <c r="G2742" s="62" t="s">
        <v>1587</v>
      </c>
      <c r="H2742" s="62" t="s">
        <v>1541</v>
      </c>
    </row>
    <row r="2743" spans="1:8" x14ac:dyDescent="0.2">
      <c r="A2743" s="72" t="s">
        <v>2022</v>
      </c>
      <c r="B2743" s="74">
        <v>39253</v>
      </c>
      <c r="C2743" s="71">
        <v>1056</v>
      </c>
      <c r="D2743" s="64" t="s">
        <v>2831</v>
      </c>
      <c r="E2743" s="72">
        <v>21878.25</v>
      </c>
      <c r="F2743" s="62" t="s">
        <v>2810</v>
      </c>
      <c r="G2743" s="62" t="s">
        <v>1587</v>
      </c>
      <c r="H2743" s="62" t="s">
        <v>1528</v>
      </c>
    </row>
    <row r="2744" spans="1:8" x14ac:dyDescent="0.2">
      <c r="A2744" s="72" t="s">
        <v>2016</v>
      </c>
      <c r="B2744" s="74">
        <v>39253</v>
      </c>
      <c r="C2744" s="71">
        <v>355</v>
      </c>
      <c r="D2744" s="64" t="s">
        <v>2831</v>
      </c>
      <c r="E2744" s="72">
        <v>25053.7</v>
      </c>
      <c r="F2744" s="62" t="s">
        <v>1599</v>
      </c>
      <c r="G2744" s="62" t="s">
        <v>1587</v>
      </c>
      <c r="H2744" s="62" t="s">
        <v>1541</v>
      </c>
    </row>
    <row r="2745" spans="1:8" x14ac:dyDescent="0.2">
      <c r="A2745" s="72" t="s">
        <v>2023</v>
      </c>
      <c r="B2745" s="74">
        <v>39254</v>
      </c>
      <c r="C2745" s="71">
        <v>12</v>
      </c>
      <c r="D2745" s="64" t="s">
        <v>2831</v>
      </c>
      <c r="E2745" s="72">
        <v>7668.78</v>
      </c>
      <c r="F2745" s="62" t="s">
        <v>1594</v>
      </c>
      <c r="G2745" s="62" t="s">
        <v>1587</v>
      </c>
      <c r="H2745" s="62" t="s">
        <v>1554</v>
      </c>
    </row>
    <row r="2746" spans="1:8" x14ac:dyDescent="0.2">
      <c r="A2746" s="72" t="s">
        <v>2024</v>
      </c>
      <c r="B2746" s="74">
        <v>39254</v>
      </c>
      <c r="C2746" s="71">
        <v>3</v>
      </c>
      <c r="D2746" s="64" t="s">
        <v>2831</v>
      </c>
      <c r="E2746" s="72">
        <v>630</v>
      </c>
      <c r="F2746" s="62" t="s">
        <v>1610</v>
      </c>
      <c r="G2746" s="62" t="s">
        <v>1587</v>
      </c>
      <c r="H2746" s="62" t="s">
        <v>1542</v>
      </c>
    </row>
    <row r="2747" spans="1:8" x14ac:dyDescent="0.2">
      <c r="A2747" s="72" t="s">
        <v>2025</v>
      </c>
      <c r="B2747" s="74">
        <v>39254</v>
      </c>
      <c r="C2747" s="71">
        <v>30</v>
      </c>
      <c r="D2747" s="64" t="s">
        <v>2831</v>
      </c>
      <c r="E2747" s="72">
        <v>630</v>
      </c>
      <c r="F2747" s="62" t="s">
        <v>1594</v>
      </c>
      <c r="G2747" s="62" t="s">
        <v>1587</v>
      </c>
      <c r="H2747" s="62" t="s">
        <v>1557</v>
      </c>
    </row>
    <row r="2748" spans="1:8" x14ac:dyDescent="0.2">
      <c r="A2748" s="72" t="s">
        <v>2026</v>
      </c>
      <c r="B2748" s="74">
        <v>39254</v>
      </c>
      <c r="C2748" s="71">
        <v>822</v>
      </c>
      <c r="D2748" s="64" t="s">
        <v>2831</v>
      </c>
      <c r="E2748" s="72">
        <v>139.94999999999999</v>
      </c>
      <c r="F2748" s="62" t="s">
        <v>1591</v>
      </c>
      <c r="G2748" s="62" t="s">
        <v>1587</v>
      </c>
      <c r="H2748" s="62" t="s">
        <v>1597</v>
      </c>
    </row>
    <row r="2749" spans="1:8" x14ac:dyDescent="0.2">
      <c r="A2749" s="72" t="s">
        <v>2027</v>
      </c>
      <c r="B2749" s="74">
        <v>39255</v>
      </c>
      <c r="C2749" s="71">
        <v>1050</v>
      </c>
      <c r="D2749" s="64" t="s">
        <v>2831</v>
      </c>
      <c r="E2749" s="72">
        <v>583.29999999999995</v>
      </c>
      <c r="F2749" s="62" t="s">
        <v>2810</v>
      </c>
      <c r="G2749" s="62" t="s">
        <v>1587</v>
      </c>
      <c r="H2749" s="62" t="s">
        <v>1528</v>
      </c>
    </row>
    <row r="2750" spans="1:8" x14ac:dyDescent="0.2">
      <c r="A2750" s="72" t="s">
        <v>2028</v>
      </c>
      <c r="B2750" s="74">
        <v>39255</v>
      </c>
      <c r="C2750" s="71">
        <v>144</v>
      </c>
      <c r="D2750" s="64" t="s">
        <v>2831</v>
      </c>
      <c r="E2750" s="72">
        <v>1458.35</v>
      </c>
      <c r="F2750" s="62" t="s">
        <v>1610</v>
      </c>
      <c r="G2750" s="62" t="s">
        <v>1587</v>
      </c>
      <c r="H2750" s="62" t="s">
        <v>1538</v>
      </c>
    </row>
    <row r="2751" spans="1:8" x14ac:dyDescent="0.2">
      <c r="A2751" s="72" t="s">
        <v>2030</v>
      </c>
      <c r="B2751" s="74">
        <v>39255</v>
      </c>
      <c r="C2751" s="71">
        <v>689</v>
      </c>
      <c r="D2751" s="64" t="s">
        <v>2831</v>
      </c>
      <c r="E2751" s="72">
        <v>21878.25</v>
      </c>
      <c r="F2751" s="62" t="s">
        <v>1594</v>
      </c>
      <c r="G2751" s="62" t="s">
        <v>1587</v>
      </c>
      <c r="H2751" s="62" t="s">
        <v>1536</v>
      </c>
    </row>
    <row r="2752" spans="1:8" x14ac:dyDescent="0.2">
      <c r="A2752" s="72">
        <v>13</v>
      </c>
      <c r="B2752" s="74">
        <v>39258</v>
      </c>
      <c r="C2752" s="71">
        <v>1038</v>
      </c>
      <c r="D2752" s="64" t="s">
        <v>2831</v>
      </c>
      <c r="E2752" s="72">
        <v>11503.17</v>
      </c>
      <c r="F2752" s="62" t="s">
        <v>1610</v>
      </c>
      <c r="G2752" s="62" t="s">
        <v>1587</v>
      </c>
      <c r="H2752" s="62" t="s">
        <v>1576</v>
      </c>
    </row>
    <row r="2753" spans="1:8" x14ac:dyDescent="0.2">
      <c r="A2753" s="72" t="s">
        <v>2031</v>
      </c>
      <c r="B2753" s="74">
        <v>39258</v>
      </c>
      <c r="C2753" s="71">
        <v>991</v>
      </c>
      <c r="D2753" s="64" t="s">
        <v>2831</v>
      </c>
      <c r="E2753" s="72">
        <v>3834.39</v>
      </c>
      <c r="F2753" s="62" t="s">
        <v>1594</v>
      </c>
      <c r="G2753" s="62" t="s">
        <v>1587</v>
      </c>
      <c r="H2753" s="62" t="s">
        <v>1528</v>
      </c>
    </row>
    <row r="2754" spans="1:8" x14ac:dyDescent="0.2">
      <c r="A2754" s="72" t="s">
        <v>2032</v>
      </c>
      <c r="B2754" s="74">
        <v>39259</v>
      </c>
      <c r="C2754" s="71">
        <v>1042</v>
      </c>
      <c r="D2754" s="64" t="s">
        <v>2831</v>
      </c>
      <c r="E2754" s="72">
        <v>21878.25</v>
      </c>
      <c r="F2754" s="62" t="s">
        <v>1610</v>
      </c>
      <c r="G2754" s="62" t="s">
        <v>1587</v>
      </c>
      <c r="H2754" s="62" t="s">
        <v>1571</v>
      </c>
    </row>
    <row r="2755" spans="1:8" x14ac:dyDescent="0.2">
      <c r="A2755" s="72" t="s">
        <v>2033</v>
      </c>
      <c r="B2755" s="74">
        <v>39259</v>
      </c>
      <c r="C2755" s="71">
        <v>1057</v>
      </c>
      <c r="D2755" s="64" t="s">
        <v>2831</v>
      </c>
      <c r="E2755" s="72">
        <v>3834.39</v>
      </c>
      <c r="F2755" s="62" t="s">
        <v>1610</v>
      </c>
      <c r="G2755" s="62" t="s">
        <v>1587</v>
      </c>
      <c r="H2755" s="62" t="s">
        <v>1538</v>
      </c>
    </row>
    <row r="2756" spans="1:8" x14ac:dyDescent="0.2">
      <c r="A2756" s="72" t="s">
        <v>2034</v>
      </c>
      <c r="B2756" s="74">
        <v>39259</v>
      </c>
      <c r="C2756" s="71">
        <v>1038</v>
      </c>
      <c r="D2756" s="64" t="s">
        <v>2831</v>
      </c>
      <c r="E2756" s="72">
        <v>21878.25</v>
      </c>
      <c r="F2756" s="62" t="s">
        <v>1610</v>
      </c>
      <c r="G2756" s="62" t="s">
        <v>1587</v>
      </c>
      <c r="H2756" s="62" t="s">
        <v>1576</v>
      </c>
    </row>
    <row r="2757" spans="1:8" x14ac:dyDescent="0.2">
      <c r="A2757" s="72" t="s">
        <v>2035</v>
      </c>
      <c r="B2757" s="74">
        <v>39259</v>
      </c>
      <c r="C2757" s="71">
        <v>176</v>
      </c>
      <c r="D2757" s="64" t="s">
        <v>2831</v>
      </c>
      <c r="E2757" s="72">
        <v>3834.39</v>
      </c>
      <c r="F2757" s="62" t="s">
        <v>1599</v>
      </c>
      <c r="G2757" s="62" t="s">
        <v>1587</v>
      </c>
      <c r="H2757" s="62" t="s">
        <v>1528</v>
      </c>
    </row>
    <row r="2758" spans="1:8" x14ac:dyDescent="0.2">
      <c r="A2758" s="72">
        <v>14</v>
      </c>
      <c r="B2758" s="74">
        <v>39260</v>
      </c>
      <c r="C2758" s="71">
        <v>608</v>
      </c>
      <c r="D2758" s="64" t="s">
        <v>2831</v>
      </c>
      <c r="E2758" s="72">
        <v>642.29999999999995</v>
      </c>
      <c r="F2758" s="62" t="s">
        <v>1591</v>
      </c>
      <c r="G2758" s="62" t="s">
        <v>1587</v>
      </c>
      <c r="H2758" s="62" t="s">
        <v>1597</v>
      </c>
    </row>
    <row r="2759" spans="1:8" x14ac:dyDescent="0.2">
      <c r="A2759" s="72" t="s">
        <v>2036</v>
      </c>
      <c r="B2759" s="74">
        <v>39260</v>
      </c>
      <c r="C2759" s="71">
        <v>176</v>
      </c>
      <c r="D2759" s="64" t="s">
        <v>2831</v>
      </c>
      <c r="E2759" s="72">
        <v>25630.15</v>
      </c>
      <c r="F2759" s="62" t="s">
        <v>1594</v>
      </c>
      <c r="G2759" s="62" t="s">
        <v>1587</v>
      </c>
      <c r="H2759" s="62" t="s">
        <v>1528</v>
      </c>
    </row>
    <row r="2760" spans="1:8" x14ac:dyDescent="0.2">
      <c r="A2760" s="72" t="s">
        <v>2037</v>
      </c>
      <c r="B2760" s="74">
        <v>39260</v>
      </c>
      <c r="C2760" s="71">
        <v>351</v>
      </c>
      <c r="D2760" s="64" t="s">
        <v>2831</v>
      </c>
      <c r="E2760" s="72">
        <v>25630.15</v>
      </c>
      <c r="F2760" s="62" t="s">
        <v>1594</v>
      </c>
      <c r="G2760" s="62" t="s">
        <v>1587</v>
      </c>
      <c r="H2760" s="62" t="s">
        <v>1597</v>
      </c>
    </row>
    <row r="2761" spans="1:8" x14ac:dyDescent="0.2">
      <c r="A2761" s="72" t="s">
        <v>2038</v>
      </c>
      <c r="B2761" s="74">
        <v>39260</v>
      </c>
      <c r="C2761" s="71">
        <v>1026</v>
      </c>
      <c r="D2761" s="64" t="s">
        <v>2831</v>
      </c>
      <c r="E2761" s="72">
        <v>21878.25</v>
      </c>
      <c r="F2761" s="62" t="s">
        <v>1594</v>
      </c>
      <c r="G2761" s="62" t="s">
        <v>1587</v>
      </c>
      <c r="H2761" s="62" t="s">
        <v>1528</v>
      </c>
    </row>
    <row r="2762" spans="1:8" x14ac:dyDescent="0.2">
      <c r="A2762" s="72" t="s">
        <v>2039</v>
      </c>
      <c r="B2762" s="74">
        <v>39260</v>
      </c>
      <c r="C2762" s="71">
        <v>822</v>
      </c>
      <c r="D2762" s="64" t="s">
        <v>2831</v>
      </c>
      <c r="E2762" s="72">
        <v>3834.39</v>
      </c>
      <c r="F2762" s="62" t="s">
        <v>1591</v>
      </c>
      <c r="G2762" s="62" t="s">
        <v>1587</v>
      </c>
      <c r="H2762" s="62" t="s">
        <v>1597</v>
      </c>
    </row>
    <row r="2763" spans="1:8" x14ac:dyDescent="0.2">
      <c r="A2763" s="72" t="s">
        <v>2040</v>
      </c>
      <c r="B2763" s="74">
        <v>39260</v>
      </c>
      <c r="C2763" s="71">
        <v>330</v>
      </c>
      <c r="D2763" s="64" t="s">
        <v>2831</v>
      </c>
      <c r="E2763" s="72">
        <v>25630.15</v>
      </c>
      <c r="F2763" s="62" t="s">
        <v>1594</v>
      </c>
      <c r="G2763" s="62" t="s">
        <v>1587</v>
      </c>
      <c r="H2763" s="62" t="s">
        <v>1597</v>
      </c>
    </row>
    <row r="2764" spans="1:8" x14ac:dyDescent="0.2">
      <c r="A2764" s="72" t="s">
        <v>2041</v>
      </c>
      <c r="B2764" s="74">
        <v>39260</v>
      </c>
      <c r="C2764" s="71">
        <v>43</v>
      </c>
      <c r="D2764" s="64" t="s">
        <v>2831</v>
      </c>
      <c r="E2764" s="72">
        <v>25630.15</v>
      </c>
      <c r="F2764" s="62" t="s">
        <v>1594</v>
      </c>
      <c r="G2764" s="62" t="s">
        <v>1587</v>
      </c>
      <c r="H2764" s="62" t="s">
        <v>1597</v>
      </c>
    </row>
    <row r="2765" spans="1:8" x14ac:dyDescent="0.2">
      <c r="A2765" s="72" t="s">
        <v>2042</v>
      </c>
      <c r="B2765" s="74">
        <v>39261</v>
      </c>
      <c r="C2765" s="71">
        <v>965</v>
      </c>
      <c r="D2765" s="64" t="s">
        <v>2831</v>
      </c>
      <c r="E2765" s="72">
        <v>200</v>
      </c>
      <c r="F2765" s="62" t="s">
        <v>1594</v>
      </c>
      <c r="G2765" s="62" t="s">
        <v>1587</v>
      </c>
      <c r="H2765" s="62" t="s">
        <v>1548</v>
      </c>
    </row>
    <row r="2766" spans="1:8" x14ac:dyDescent="0.2">
      <c r="A2766" s="72" t="s">
        <v>2043</v>
      </c>
      <c r="B2766" s="74">
        <v>39261</v>
      </c>
      <c r="C2766" s="71">
        <v>965</v>
      </c>
      <c r="D2766" s="64" t="s">
        <v>2831</v>
      </c>
      <c r="E2766" s="72">
        <v>257.60000000000002</v>
      </c>
      <c r="F2766" s="62" t="s">
        <v>1591</v>
      </c>
      <c r="G2766" s="62" t="s">
        <v>1587</v>
      </c>
      <c r="H2766" s="62" t="s">
        <v>1548</v>
      </c>
    </row>
    <row r="2767" spans="1:8" x14ac:dyDescent="0.2">
      <c r="A2767" s="72" t="s">
        <v>2044</v>
      </c>
      <c r="B2767" s="74">
        <v>39261</v>
      </c>
      <c r="C2767" s="71">
        <v>844</v>
      </c>
      <c r="D2767" s="64" t="s">
        <v>2831</v>
      </c>
      <c r="E2767" s="72">
        <v>82.95</v>
      </c>
      <c r="F2767" s="62" t="s">
        <v>1610</v>
      </c>
      <c r="G2767" s="62" t="s">
        <v>1587</v>
      </c>
      <c r="H2767" s="62" t="s">
        <v>1597</v>
      </c>
    </row>
    <row r="2768" spans="1:8" x14ac:dyDescent="0.2">
      <c r="A2768" s="72" t="s">
        <v>2045</v>
      </c>
      <c r="B2768" s="74">
        <v>39261</v>
      </c>
      <c r="C2768" s="71">
        <v>1059</v>
      </c>
      <c r="D2768" s="64" t="s">
        <v>2831</v>
      </c>
      <c r="E2768" s="72">
        <v>630</v>
      </c>
      <c r="F2768" s="62" t="s">
        <v>1599</v>
      </c>
      <c r="G2768" s="62" t="s">
        <v>1587</v>
      </c>
      <c r="H2768" s="62" t="s">
        <v>1548</v>
      </c>
    </row>
    <row r="2769" spans="1:8" x14ac:dyDescent="0.2">
      <c r="A2769" s="72" t="s">
        <v>2046</v>
      </c>
      <c r="B2769" s="74">
        <v>39262</v>
      </c>
      <c r="C2769" s="71">
        <v>1061</v>
      </c>
      <c r="D2769" s="64" t="s">
        <v>2831</v>
      </c>
      <c r="E2769" s="72">
        <v>82.95</v>
      </c>
      <c r="F2769" s="62" t="s">
        <v>1610</v>
      </c>
      <c r="G2769" s="62" t="s">
        <v>1587</v>
      </c>
      <c r="H2769" s="62" t="s">
        <v>1567</v>
      </c>
    </row>
    <row r="2770" spans="1:8" x14ac:dyDescent="0.2">
      <c r="A2770" s="72">
        <v>15</v>
      </c>
      <c r="B2770" s="74">
        <v>39265</v>
      </c>
      <c r="C2770" s="71">
        <v>355</v>
      </c>
      <c r="D2770" s="64" t="s">
        <v>2831</v>
      </c>
      <c r="E2770" s="72">
        <v>710.32</v>
      </c>
      <c r="F2770" s="62" t="s">
        <v>1599</v>
      </c>
      <c r="G2770" s="62" t="s">
        <v>1587</v>
      </c>
      <c r="H2770" s="62" t="s">
        <v>1541</v>
      </c>
    </row>
    <row r="2771" spans="1:8" x14ac:dyDescent="0.2">
      <c r="A2771" s="72" t="s">
        <v>2047</v>
      </c>
      <c r="B2771" s="74">
        <v>39266</v>
      </c>
      <c r="C2771" s="71">
        <v>925</v>
      </c>
      <c r="D2771" s="64" t="s">
        <v>2831</v>
      </c>
      <c r="E2771" s="72">
        <v>919.2</v>
      </c>
      <c r="F2771" s="62" t="s">
        <v>1610</v>
      </c>
      <c r="G2771" s="62" t="s">
        <v>1587</v>
      </c>
      <c r="H2771" s="62" t="s">
        <v>1538</v>
      </c>
    </row>
    <row r="2772" spans="1:8" x14ac:dyDescent="0.2">
      <c r="A2772" s="72" t="s">
        <v>2048</v>
      </c>
      <c r="B2772" s="74">
        <v>39266</v>
      </c>
      <c r="C2772" s="71">
        <v>289</v>
      </c>
      <c r="D2772" s="64" t="s">
        <v>2831</v>
      </c>
      <c r="E2772" s="72">
        <v>2931</v>
      </c>
      <c r="F2772" s="62" t="s">
        <v>1599</v>
      </c>
      <c r="G2772" s="62" t="s">
        <v>1587</v>
      </c>
      <c r="H2772" s="62" t="s">
        <v>1528</v>
      </c>
    </row>
    <row r="2773" spans="1:8" x14ac:dyDescent="0.2">
      <c r="A2773" s="72" t="s">
        <v>2049</v>
      </c>
      <c r="B2773" s="74">
        <v>39266</v>
      </c>
      <c r="C2773" s="71">
        <v>289</v>
      </c>
      <c r="D2773" s="64" t="s">
        <v>2831</v>
      </c>
      <c r="E2773" s="72">
        <v>25630.15</v>
      </c>
      <c r="F2773" s="62" t="s">
        <v>1599</v>
      </c>
      <c r="G2773" s="62" t="s">
        <v>1587</v>
      </c>
      <c r="H2773" s="62" t="s">
        <v>1528</v>
      </c>
    </row>
    <row r="2774" spans="1:8" x14ac:dyDescent="0.2">
      <c r="A2774" s="72" t="s">
        <v>2050</v>
      </c>
      <c r="B2774" s="74">
        <v>39266</v>
      </c>
      <c r="C2774" s="71">
        <v>308</v>
      </c>
      <c r="D2774" s="64" t="s">
        <v>2831</v>
      </c>
      <c r="E2774" s="72">
        <v>2931</v>
      </c>
      <c r="F2774" s="62" t="s">
        <v>1591</v>
      </c>
      <c r="G2774" s="62" t="s">
        <v>1587</v>
      </c>
      <c r="H2774" s="62" t="s">
        <v>1597</v>
      </c>
    </row>
    <row r="2775" spans="1:8" x14ac:dyDescent="0.2">
      <c r="A2775" s="72" t="s">
        <v>2052</v>
      </c>
      <c r="B2775" s="74">
        <v>39266</v>
      </c>
      <c r="C2775" s="71">
        <v>75</v>
      </c>
      <c r="D2775" s="64" t="s">
        <v>2831</v>
      </c>
      <c r="E2775" s="72">
        <v>92</v>
      </c>
      <c r="F2775" s="62" t="s">
        <v>1594</v>
      </c>
      <c r="G2775" s="62" t="s">
        <v>1587</v>
      </c>
      <c r="H2775" s="62" t="s">
        <v>1528</v>
      </c>
    </row>
    <row r="2776" spans="1:8" x14ac:dyDescent="0.2">
      <c r="A2776" s="72" t="s">
        <v>2053</v>
      </c>
      <c r="B2776" s="74">
        <v>39267</v>
      </c>
      <c r="C2776" s="71">
        <v>42</v>
      </c>
      <c r="D2776" s="64" t="s">
        <v>2831</v>
      </c>
      <c r="E2776" s="72">
        <v>3231</v>
      </c>
      <c r="F2776" s="62" t="s">
        <v>1594</v>
      </c>
      <c r="G2776" s="62" t="s">
        <v>1587</v>
      </c>
      <c r="H2776" s="62" t="s">
        <v>1528</v>
      </c>
    </row>
    <row r="2777" spans="1:8" x14ac:dyDescent="0.2">
      <c r="A2777" s="72" t="s">
        <v>2054</v>
      </c>
      <c r="B2777" s="74">
        <v>39268</v>
      </c>
      <c r="C2777" s="71">
        <v>1060</v>
      </c>
      <c r="D2777" s="64" t="s">
        <v>2831</v>
      </c>
      <c r="E2777" s="72">
        <v>-2931</v>
      </c>
      <c r="F2777" s="62" t="s">
        <v>1610</v>
      </c>
      <c r="G2777" s="62" t="s">
        <v>1587</v>
      </c>
      <c r="H2777" s="62" t="s">
        <v>1538</v>
      </c>
    </row>
    <row r="2778" spans="1:8" x14ac:dyDescent="0.2">
      <c r="A2778" s="72" t="s">
        <v>2056</v>
      </c>
      <c r="B2778" s="74">
        <v>39268</v>
      </c>
      <c r="C2778" s="71">
        <v>1062</v>
      </c>
      <c r="D2778" s="64" t="s">
        <v>2831</v>
      </c>
      <c r="E2778" s="72">
        <v>-2931</v>
      </c>
      <c r="F2778" s="62" t="s">
        <v>1963</v>
      </c>
      <c r="G2778" s="62" t="s">
        <v>1587</v>
      </c>
      <c r="H2778" s="62" t="s">
        <v>1552</v>
      </c>
    </row>
    <row r="2779" spans="1:8" x14ac:dyDescent="0.2">
      <c r="A2779" s="72" t="s">
        <v>2058</v>
      </c>
      <c r="B2779" s="74">
        <v>39269</v>
      </c>
      <c r="C2779" s="71">
        <v>1065</v>
      </c>
      <c r="D2779" s="64" t="s">
        <v>2831</v>
      </c>
      <c r="E2779" s="72">
        <v>3231</v>
      </c>
      <c r="F2779" s="62" t="s">
        <v>1610</v>
      </c>
      <c r="G2779" s="62" t="s">
        <v>1587</v>
      </c>
      <c r="H2779" s="62" t="s">
        <v>1597</v>
      </c>
    </row>
    <row r="2780" spans="1:8" x14ac:dyDescent="0.2">
      <c r="A2780" s="72" t="s">
        <v>2060</v>
      </c>
      <c r="B2780" s="74">
        <v>39269</v>
      </c>
      <c r="C2780" s="71">
        <v>156</v>
      </c>
      <c r="D2780" s="64" t="s">
        <v>2831</v>
      </c>
      <c r="E2780" s="72">
        <v>3231</v>
      </c>
      <c r="F2780" s="62" t="s">
        <v>1963</v>
      </c>
      <c r="G2780" s="62" t="s">
        <v>1587</v>
      </c>
      <c r="H2780" s="62" t="s">
        <v>1528</v>
      </c>
    </row>
    <row r="2781" spans="1:8" x14ac:dyDescent="0.2">
      <c r="A2781" s="72" t="s">
        <v>2061</v>
      </c>
      <c r="B2781" s="74">
        <v>39272</v>
      </c>
      <c r="C2781" s="71">
        <v>1058</v>
      </c>
      <c r="D2781" s="64" t="s">
        <v>2831</v>
      </c>
      <c r="E2781" s="72">
        <v>21878.25</v>
      </c>
      <c r="F2781" s="62" t="s">
        <v>1963</v>
      </c>
      <c r="G2781" s="62" t="s">
        <v>1587</v>
      </c>
      <c r="H2781" s="62" t="s">
        <v>1545</v>
      </c>
    </row>
    <row r="2782" spans="1:8" x14ac:dyDescent="0.2">
      <c r="A2782" s="72" t="s">
        <v>2062</v>
      </c>
      <c r="B2782" s="74">
        <v>39272</v>
      </c>
      <c r="C2782" s="71">
        <v>289</v>
      </c>
      <c r="D2782" s="64" t="s">
        <v>2831</v>
      </c>
      <c r="E2782" s="72">
        <v>403.34</v>
      </c>
      <c r="F2782" s="62" t="s">
        <v>1599</v>
      </c>
      <c r="G2782" s="62" t="s">
        <v>1587</v>
      </c>
      <c r="H2782" s="62" t="s">
        <v>1528</v>
      </c>
    </row>
    <row r="2783" spans="1:8" x14ac:dyDescent="0.2">
      <c r="A2783" s="72" t="s">
        <v>2063</v>
      </c>
      <c r="B2783" s="74">
        <v>39272</v>
      </c>
      <c r="C2783" s="71">
        <v>1064</v>
      </c>
      <c r="D2783" s="64" t="s">
        <v>2831</v>
      </c>
      <c r="E2783" s="72">
        <v>28861.15</v>
      </c>
      <c r="F2783" s="62" t="s">
        <v>1963</v>
      </c>
      <c r="G2783" s="62" t="s">
        <v>1587</v>
      </c>
      <c r="H2783" s="62" t="s">
        <v>1548</v>
      </c>
    </row>
    <row r="2784" spans="1:8" x14ac:dyDescent="0.2">
      <c r="A2784" s="72" t="s">
        <v>2064</v>
      </c>
      <c r="B2784" s="74">
        <v>39272</v>
      </c>
      <c r="C2784" s="71">
        <v>12</v>
      </c>
      <c r="D2784" s="64" t="s">
        <v>2831</v>
      </c>
      <c r="E2784" s="72">
        <v>17357.759999999998</v>
      </c>
      <c r="F2784" s="62" t="s">
        <v>1610</v>
      </c>
      <c r="G2784" s="62" t="s">
        <v>1587</v>
      </c>
      <c r="H2784" s="62" t="s">
        <v>1554</v>
      </c>
    </row>
    <row r="2785" spans="1:8" x14ac:dyDescent="0.2">
      <c r="A2785" s="72" t="s">
        <v>2065</v>
      </c>
      <c r="B2785" s="74">
        <v>39272</v>
      </c>
      <c r="C2785" s="71">
        <v>537</v>
      </c>
      <c r="D2785" s="64" t="s">
        <v>2831</v>
      </c>
      <c r="E2785" s="72">
        <v>17357.759999999998</v>
      </c>
      <c r="F2785" s="62" t="s">
        <v>1963</v>
      </c>
      <c r="G2785" s="62" t="s">
        <v>1587</v>
      </c>
      <c r="H2785" s="62" t="s">
        <v>1581</v>
      </c>
    </row>
    <row r="2786" spans="1:8" x14ac:dyDescent="0.2">
      <c r="A2786" s="72" t="s">
        <v>2066</v>
      </c>
      <c r="B2786" s="74">
        <v>39272</v>
      </c>
      <c r="C2786" s="71">
        <v>537</v>
      </c>
      <c r="D2786" s="64" t="s">
        <v>2831</v>
      </c>
      <c r="E2786" s="72">
        <v>17357.759999999998</v>
      </c>
      <c r="F2786" s="62" t="s">
        <v>1963</v>
      </c>
      <c r="G2786" s="62" t="s">
        <v>1587</v>
      </c>
      <c r="H2786" s="62" t="s">
        <v>1581</v>
      </c>
    </row>
    <row r="2787" spans="1:8" x14ac:dyDescent="0.2">
      <c r="A2787" s="72" t="s">
        <v>2068</v>
      </c>
      <c r="B2787" s="74">
        <v>39272</v>
      </c>
      <c r="C2787" s="71">
        <v>523</v>
      </c>
      <c r="D2787" s="64" t="s">
        <v>2831</v>
      </c>
      <c r="E2787" s="72">
        <v>17357.759999999998</v>
      </c>
      <c r="F2787" s="62" t="s">
        <v>1610</v>
      </c>
      <c r="G2787" s="62" t="s">
        <v>1587</v>
      </c>
      <c r="H2787" s="62" t="s">
        <v>1557</v>
      </c>
    </row>
    <row r="2788" spans="1:8" x14ac:dyDescent="0.2">
      <c r="A2788" s="72" t="s">
        <v>2070</v>
      </c>
      <c r="B2788" s="74">
        <v>39272</v>
      </c>
      <c r="C2788" s="71">
        <v>402</v>
      </c>
      <c r="D2788" s="64" t="s">
        <v>2831</v>
      </c>
      <c r="E2788" s="72">
        <v>17357.759999999998</v>
      </c>
      <c r="F2788" s="62" t="s">
        <v>1591</v>
      </c>
      <c r="G2788" s="62" t="s">
        <v>1588</v>
      </c>
      <c r="H2788" s="62" t="s">
        <v>1753</v>
      </c>
    </row>
    <row r="2789" spans="1:8" x14ac:dyDescent="0.2">
      <c r="A2789" s="72" t="s">
        <v>2072</v>
      </c>
      <c r="B2789" s="74">
        <v>39272</v>
      </c>
      <c r="C2789" s="71">
        <v>546</v>
      </c>
      <c r="D2789" s="64" t="s">
        <v>2831</v>
      </c>
      <c r="E2789" s="72">
        <v>17357.759999999998</v>
      </c>
      <c r="F2789" s="62" t="s">
        <v>1594</v>
      </c>
      <c r="G2789" s="62" t="s">
        <v>1587</v>
      </c>
      <c r="H2789" s="62" t="s">
        <v>1538</v>
      </c>
    </row>
    <row r="2790" spans="1:8" x14ac:dyDescent="0.2">
      <c r="A2790" s="72">
        <v>16</v>
      </c>
      <c r="B2790" s="74">
        <v>39273</v>
      </c>
      <c r="C2790" s="71">
        <v>56</v>
      </c>
      <c r="D2790" s="64" t="s">
        <v>2831</v>
      </c>
      <c r="E2790" s="72">
        <v>17357.759999999998</v>
      </c>
      <c r="F2790" s="62" t="s">
        <v>1599</v>
      </c>
      <c r="G2790" s="62" t="s">
        <v>1587</v>
      </c>
      <c r="H2790" s="62" t="s">
        <v>1541</v>
      </c>
    </row>
    <row r="2791" spans="1:8" x14ac:dyDescent="0.2">
      <c r="A2791" s="72" t="s">
        <v>2074</v>
      </c>
      <c r="B2791" s="74">
        <v>39273</v>
      </c>
      <c r="C2791" s="71">
        <v>841</v>
      </c>
      <c r="D2791" s="64" t="s">
        <v>2831</v>
      </c>
      <c r="E2791" s="72">
        <v>17357.759999999998</v>
      </c>
      <c r="F2791" s="62" t="s">
        <v>1594</v>
      </c>
      <c r="G2791" s="62" t="s">
        <v>1587</v>
      </c>
      <c r="H2791" s="62" t="s">
        <v>1544</v>
      </c>
    </row>
    <row r="2792" spans="1:8" x14ac:dyDescent="0.2">
      <c r="A2792" s="72" t="s">
        <v>2075</v>
      </c>
      <c r="B2792" s="74">
        <v>39273</v>
      </c>
      <c r="C2792" s="71">
        <v>30</v>
      </c>
      <c r="D2792" s="64" t="s">
        <v>2831</v>
      </c>
      <c r="E2792" s="72">
        <v>28861.15</v>
      </c>
      <c r="F2792" s="62" t="s">
        <v>1594</v>
      </c>
      <c r="G2792" s="62" t="s">
        <v>1587</v>
      </c>
      <c r="H2792" s="62" t="s">
        <v>1557</v>
      </c>
    </row>
    <row r="2793" spans="1:8" x14ac:dyDescent="0.2">
      <c r="A2793" s="72" t="s">
        <v>2076</v>
      </c>
      <c r="B2793" s="74">
        <v>39274</v>
      </c>
      <c r="C2793" s="71">
        <v>764</v>
      </c>
      <c r="D2793" s="64" t="s">
        <v>2831</v>
      </c>
      <c r="E2793" s="72">
        <v>17357.759999999998</v>
      </c>
      <c r="F2793" s="62" t="s">
        <v>1594</v>
      </c>
      <c r="G2793" s="62" t="s">
        <v>1587</v>
      </c>
      <c r="H2793" s="62" t="s">
        <v>1557</v>
      </c>
    </row>
    <row r="2794" spans="1:8" x14ac:dyDescent="0.2">
      <c r="A2794" s="72" t="s">
        <v>2078</v>
      </c>
      <c r="B2794" s="74">
        <v>39274</v>
      </c>
      <c r="C2794" s="71">
        <v>826</v>
      </c>
      <c r="D2794" s="64" t="s">
        <v>2831</v>
      </c>
      <c r="E2794" s="72">
        <v>17357.759999999998</v>
      </c>
      <c r="F2794" s="62" t="s">
        <v>1594</v>
      </c>
      <c r="G2794" s="62" t="s">
        <v>1587</v>
      </c>
      <c r="H2794" s="62" t="s">
        <v>1597</v>
      </c>
    </row>
    <row r="2795" spans="1:8" x14ac:dyDescent="0.2">
      <c r="A2795" s="72" t="s">
        <v>2079</v>
      </c>
      <c r="B2795" s="74">
        <v>39274</v>
      </c>
      <c r="C2795" s="71">
        <v>226</v>
      </c>
      <c r="D2795" s="64" t="s">
        <v>2831</v>
      </c>
      <c r="E2795" s="72">
        <v>28861.15</v>
      </c>
      <c r="F2795" s="62" t="s">
        <v>1594</v>
      </c>
      <c r="G2795" s="62" t="s">
        <v>1587</v>
      </c>
      <c r="H2795" s="62" t="s">
        <v>1597</v>
      </c>
    </row>
    <row r="2796" spans="1:8" x14ac:dyDescent="0.2">
      <c r="A2796" s="72" t="s">
        <v>2081</v>
      </c>
      <c r="B2796" s="74">
        <v>39274</v>
      </c>
      <c r="C2796" s="71">
        <v>834</v>
      </c>
      <c r="D2796" s="64" t="s">
        <v>2831</v>
      </c>
      <c r="E2796" s="72">
        <v>17357.759999999998</v>
      </c>
      <c r="F2796" s="62" t="s">
        <v>1594</v>
      </c>
      <c r="G2796" s="62" t="s">
        <v>1587</v>
      </c>
      <c r="H2796" s="62" t="s">
        <v>1597</v>
      </c>
    </row>
    <row r="2797" spans="1:8" x14ac:dyDescent="0.2">
      <c r="A2797" s="72" t="s">
        <v>2082</v>
      </c>
      <c r="B2797" s="74">
        <v>39274</v>
      </c>
      <c r="C2797" s="71">
        <v>806</v>
      </c>
      <c r="D2797" s="64" t="s">
        <v>2831</v>
      </c>
      <c r="E2797" s="72">
        <v>28861.15</v>
      </c>
      <c r="F2797" s="62" t="s">
        <v>1594</v>
      </c>
      <c r="G2797" s="62" t="s">
        <v>1587</v>
      </c>
      <c r="H2797" s="62" t="s">
        <v>1597</v>
      </c>
    </row>
    <row r="2798" spans="1:8" x14ac:dyDescent="0.2">
      <c r="A2798" s="72" t="s">
        <v>2083</v>
      </c>
      <c r="B2798" s="74">
        <v>39274</v>
      </c>
      <c r="C2798" s="71">
        <v>269</v>
      </c>
      <c r="D2798" s="64" t="s">
        <v>2831</v>
      </c>
      <c r="E2798" s="72">
        <v>2123.44</v>
      </c>
      <c r="F2798" s="62" t="s">
        <v>1594</v>
      </c>
      <c r="G2798" s="62" t="s">
        <v>1587</v>
      </c>
      <c r="H2798" s="62" t="s">
        <v>1597</v>
      </c>
    </row>
    <row r="2799" spans="1:8" x14ac:dyDescent="0.2">
      <c r="A2799" s="72" t="s">
        <v>2085</v>
      </c>
      <c r="B2799" s="74">
        <v>39274</v>
      </c>
      <c r="C2799" s="71">
        <v>333</v>
      </c>
      <c r="D2799" s="64" t="s">
        <v>2831</v>
      </c>
      <c r="E2799" s="72">
        <v>17357.759999999998</v>
      </c>
      <c r="F2799" s="62" t="s">
        <v>1594</v>
      </c>
      <c r="G2799" s="62" t="s">
        <v>1587</v>
      </c>
      <c r="H2799" s="62" t="s">
        <v>1557</v>
      </c>
    </row>
    <row r="2800" spans="1:8" x14ac:dyDescent="0.2">
      <c r="A2800" s="72" t="s">
        <v>2086</v>
      </c>
      <c r="B2800" s="74">
        <v>39274</v>
      </c>
      <c r="C2800" s="71">
        <v>84</v>
      </c>
      <c r="D2800" s="64" t="s">
        <v>2831</v>
      </c>
      <c r="E2800" s="72">
        <v>17357.759999999998</v>
      </c>
      <c r="F2800" s="62" t="s">
        <v>1594</v>
      </c>
      <c r="G2800" s="62" t="s">
        <v>1587</v>
      </c>
      <c r="H2800" s="62" t="s">
        <v>1597</v>
      </c>
    </row>
    <row r="2801" spans="1:8" x14ac:dyDescent="0.2">
      <c r="A2801" s="72" t="s">
        <v>2087</v>
      </c>
      <c r="B2801" s="74">
        <v>39274</v>
      </c>
      <c r="C2801" s="71">
        <v>1035</v>
      </c>
      <c r="D2801" s="64" t="s">
        <v>2831</v>
      </c>
      <c r="E2801" s="72">
        <v>28861.15</v>
      </c>
      <c r="F2801" s="62" t="s">
        <v>1610</v>
      </c>
      <c r="G2801" s="62" t="s">
        <v>1587</v>
      </c>
      <c r="H2801" s="62" t="s">
        <v>1597</v>
      </c>
    </row>
    <row r="2802" spans="1:8" x14ac:dyDescent="0.2">
      <c r="A2802" s="72" t="s">
        <v>2088</v>
      </c>
      <c r="B2802" s="74">
        <v>39275</v>
      </c>
      <c r="C2802" s="71">
        <v>754</v>
      </c>
      <c r="D2802" s="64" t="s">
        <v>2831</v>
      </c>
      <c r="E2802" s="72">
        <v>28861.15</v>
      </c>
      <c r="F2802" s="62" t="s">
        <v>1594</v>
      </c>
      <c r="G2802" s="62" t="s">
        <v>1587</v>
      </c>
      <c r="H2802" s="62" t="s">
        <v>1597</v>
      </c>
    </row>
    <row r="2803" spans="1:8" x14ac:dyDescent="0.2">
      <c r="A2803" s="72" t="s">
        <v>2089</v>
      </c>
      <c r="B2803" s="74">
        <v>39275</v>
      </c>
      <c r="C2803" s="71">
        <v>855</v>
      </c>
      <c r="D2803" s="64" t="s">
        <v>2831</v>
      </c>
      <c r="E2803" s="72">
        <v>28861.15</v>
      </c>
      <c r="F2803" s="62" t="s">
        <v>1610</v>
      </c>
      <c r="G2803" s="62" t="s">
        <v>1587</v>
      </c>
      <c r="H2803" s="62" t="s">
        <v>1597</v>
      </c>
    </row>
    <row r="2804" spans="1:8" x14ac:dyDescent="0.2">
      <c r="A2804" s="72" t="s">
        <v>2090</v>
      </c>
      <c r="B2804" s="74">
        <v>39275</v>
      </c>
      <c r="C2804" s="71">
        <v>1066</v>
      </c>
      <c r="D2804" s="64" t="s">
        <v>2831</v>
      </c>
      <c r="E2804" s="72">
        <v>17357.759999999998</v>
      </c>
      <c r="F2804" s="62" t="s">
        <v>1963</v>
      </c>
      <c r="G2804" s="62" t="s">
        <v>1587</v>
      </c>
      <c r="H2804" s="62" t="s">
        <v>1551</v>
      </c>
    </row>
    <row r="2805" spans="1:8" x14ac:dyDescent="0.2">
      <c r="A2805" s="72" t="s">
        <v>2091</v>
      </c>
      <c r="B2805" s="74">
        <v>39275</v>
      </c>
      <c r="C2805" s="71">
        <v>1068</v>
      </c>
      <c r="D2805" s="64" t="s">
        <v>2831</v>
      </c>
      <c r="E2805" s="72">
        <v>17357.759999999998</v>
      </c>
      <c r="F2805" s="62" t="s">
        <v>1594</v>
      </c>
      <c r="G2805" s="62" t="s">
        <v>1587</v>
      </c>
      <c r="H2805" s="62" t="s">
        <v>1597</v>
      </c>
    </row>
    <row r="2806" spans="1:8" x14ac:dyDescent="0.2">
      <c r="A2806" s="72" t="s">
        <v>2092</v>
      </c>
      <c r="B2806" s="74">
        <v>39279</v>
      </c>
      <c r="C2806" s="71">
        <v>78</v>
      </c>
      <c r="D2806" s="64" t="s">
        <v>2831</v>
      </c>
      <c r="E2806" s="72">
        <v>28861.15</v>
      </c>
      <c r="F2806" s="62" t="s">
        <v>1594</v>
      </c>
      <c r="G2806" s="62" t="s">
        <v>1587</v>
      </c>
      <c r="H2806" s="62" t="s">
        <v>1597</v>
      </c>
    </row>
    <row r="2807" spans="1:8" x14ac:dyDescent="0.2">
      <c r="A2807" s="72" t="s">
        <v>2093</v>
      </c>
      <c r="B2807" s="74">
        <v>39279</v>
      </c>
      <c r="C2807" s="71">
        <v>1026</v>
      </c>
      <c r="D2807" s="64" t="s">
        <v>2831</v>
      </c>
      <c r="E2807" s="72">
        <v>630</v>
      </c>
      <c r="F2807" s="62" t="s">
        <v>1599</v>
      </c>
      <c r="G2807" s="62" t="s">
        <v>1587</v>
      </c>
      <c r="H2807" s="62" t="s">
        <v>1528</v>
      </c>
    </row>
    <row r="2808" spans="1:8" x14ac:dyDescent="0.2">
      <c r="A2808" s="72" t="s">
        <v>2094</v>
      </c>
      <c r="B2808" s="74">
        <v>39279</v>
      </c>
      <c r="C2808" s="71">
        <v>822</v>
      </c>
      <c r="D2808" s="64" t="s">
        <v>2831</v>
      </c>
      <c r="E2808" s="72">
        <v>28861.15</v>
      </c>
      <c r="F2808" s="62" t="s">
        <v>1594</v>
      </c>
      <c r="G2808" s="62" t="s">
        <v>1587</v>
      </c>
      <c r="H2808" s="62" t="s">
        <v>1597</v>
      </c>
    </row>
    <row r="2809" spans="1:8" x14ac:dyDescent="0.2">
      <c r="A2809" s="72" t="s">
        <v>2095</v>
      </c>
      <c r="B2809" s="74">
        <v>39279</v>
      </c>
      <c r="C2809" s="71">
        <v>1069</v>
      </c>
      <c r="D2809" s="64" t="s">
        <v>2831</v>
      </c>
      <c r="E2809" s="72">
        <v>17357.759999999998</v>
      </c>
      <c r="F2809" s="62" t="s">
        <v>1594</v>
      </c>
      <c r="G2809" s="62" t="s">
        <v>1587</v>
      </c>
      <c r="H2809" s="62" t="s">
        <v>1597</v>
      </c>
    </row>
    <row r="2810" spans="1:8" x14ac:dyDescent="0.2">
      <c r="A2810" s="72" t="s">
        <v>2103</v>
      </c>
      <c r="B2810" s="74">
        <v>39279</v>
      </c>
      <c r="C2810" s="71">
        <v>488</v>
      </c>
      <c r="D2810" s="64" t="s">
        <v>2831</v>
      </c>
      <c r="E2810" s="72">
        <v>17357.759999999998</v>
      </c>
      <c r="F2810" s="62" t="s">
        <v>1594</v>
      </c>
      <c r="G2810" s="62" t="s">
        <v>1587</v>
      </c>
      <c r="H2810" s="62" t="s">
        <v>1597</v>
      </c>
    </row>
    <row r="2811" spans="1:8" x14ac:dyDescent="0.2">
      <c r="A2811" s="72" t="s">
        <v>2097</v>
      </c>
      <c r="B2811" s="74">
        <v>39279</v>
      </c>
      <c r="C2811" s="71">
        <v>289</v>
      </c>
      <c r="D2811" s="64" t="s">
        <v>2831</v>
      </c>
      <c r="E2811" s="72">
        <v>506.99</v>
      </c>
      <c r="F2811" s="62" t="s">
        <v>1594</v>
      </c>
      <c r="G2811" s="62" t="s">
        <v>1587</v>
      </c>
      <c r="H2811" s="62" t="s">
        <v>1528</v>
      </c>
    </row>
    <row r="2812" spans="1:8" x14ac:dyDescent="0.2">
      <c r="A2812" s="72" t="s">
        <v>2098</v>
      </c>
      <c r="B2812" s="74">
        <v>39279</v>
      </c>
      <c r="C2812" s="71">
        <v>103</v>
      </c>
      <c r="D2812" s="64" t="s">
        <v>2831</v>
      </c>
      <c r="E2812" s="72">
        <v>633</v>
      </c>
      <c r="F2812" s="62" t="s">
        <v>1591</v>
      </c>
      <c r="G2812" s="62" t="s">
        <v>1587</v>
      </c>
      <c r="H2812" s="62" t="s">
        <v>1528</v>
      </c>
    </row>
    <row r="2813" spans="1:8" x14ac:dyDescent="0.2">
      <c r="A2813" s="72" t="s">
        <v>2099</v>
      </c>
      <c r="B2813" s="74">
        <v>39280</v>
      </c>
      <c r="C2813" s="71">
        <v>234</v>
      </c>
      <c r="D2813" s="64" t="s">
        <v>2831</v>
      </c>
      <c r="E2813" s="27">
        <v>1374</v>
      </c>
      <c r="F2813" s="62" t="s">
        <v>1591</v>
      </c>
      <c r="G2813" s="62" t="s">
        <v>1587</v>
      </c>
      <c r="H2813" s="62" t="s">
        <v>1597</v>
      </c>
    </row>
    <row r="2814" spans="1:8" x14ac:dyDescent="0.2">
      <c r="A2814" s="72" t="s">
        <v>2100</v>
      </c>
      <c r="B2814" s="74">
        <v>39283</v>
      </c>
      <c r="C2814" s="71">
        <v>19</v>
      </c>
      <c r="D2814" s="64" t="s">
        <v>2831</v>
      </c>
      <c r="E2814" s="27">
        <v>55.38</v>
      </c>
      <c r="F2814" s="62" t="s">
        <v>1594</v>
      </c>
      <c r="G2814" s="62" t="s">
        <v>1587</v>
      </c>
      <c r="H2814" s="62" t="s">
        <v>1528</v>
      </c>
    </row>
    <row r="2815" spans="1:8" x14ac:dyDescent="0.2">
      <c r="A2815" s="72" t="s">
        <v>2101</v>
      </c>
      <c r="B2815" s="74">
        <v>39283</v>
      </c>
      <c r="C2815" s="71">
        <v>234</v>
      </c>
      <c r="D2815" s="64" t="s">
        <v>2831</v>
      </c>
      <c r="E2815" s="27">
        <v>25885.599999999999</v>
      </c>
      <c r="F2815" s="62" t="s">
        <v>1594</v>
      </c>
      <c r="G2815" s="62" t="s">
        <v>1587</v>
      </c>
      <c r="H2815" s="62" t="s">
        <v>1597</v>
      </c>
    </row>
    <row r="2816" spans="1:8" x14ac:dyDescent="0.2">
      <c r="A2816" s="72" t="s">
        <v>2102</v>
      </c>
      <c r="B2816" s="74">
        <v>39283</v>
      </c>
      <c r="C2816" s="71">
        <v>1070</v>
      </c>
      <c r="D2816" s="64" t="s">
        <v>2831</v>
      </c>
      <c r="E2816" s="27">
        <v>1746.99</v>
      </c>
      <c r="F2816" s="62" t="s">
        <v>1594</v>
      </c>
      <c r="G2816" s="62" t="s">
        <v>1587</v>
      </c>
      <c r="H2816" s="62" t="s">
        <v>1538</v>
      </c>
    </row>
    <row r="2817" spans="1:8" x14ac:dyDescent="0.2">
      <c r="A2817" s="72" t="s">
        <v>2105</v>
      </c>
      <c r="B2817" s="74">
        <v>39283</v>
      </c>
      <c r="C2817" s="71">
        <v>433</v>
      </c>
      <c r="D2817" s="64" t="s">
        <v>2831</v>
      </c>
      <c r="E2817" s="27">
        <v>1806.56</v>
      </c>
      <c r="F2817" s="62" t="s">
        <v>1610</v>
      </c>
      <c r="G2817" s="62" t="s">
        <v>1587</v>
      </c>
      <c r="H2817" s="62" t="s">
        <v>1539</v>
      </c>
    </row>
    <row r="2818" spans="1:8" x14ac:dyDescent="0.2">
      <c r="A2818" s="72" t="s">
        <v>2107</v>
      </c>
      <c r="B2818" s="74">
        <v>39283</v>
      </c>
      <c r="C2818" s="71">
        <v>289</v>
      </c>
      <c r="D2818" s="64" t="s">
        <v>2831</v>
      </c>
      <c r="E2818" s="27">
        <v>28861.15</v>
      </c>
      <c r="F2818" s="62" t="s">
        <v>1599</v>
      </c>
      <c r="G2818" s="62" t="s">
        <v>1587</v>
      </c>
      <c r="H2818" s="62" t="s">
        <v>1528</v>
      </c>
    </row>
    <row r="2819" spans="1:8" x14ac:dyDescent="0.2">
      <c r="A2819" s="72">
        <v>17</v>
      </c>
      <c r="B2819" s="74">
        <v>39286</v>
      </c>
      <c r="C2819" s="71">
        <v>837</v>
      </c>
      <c r="D2819" s="64" t="s">
        <v>2831</v>
      </c>
      <c r="E2819" s="27">
        <v>28861.15</v>
      </c>
      <c r="F2819" s="62" t="s">
        <v>1594</v>
      </c>
      <c r="G2819" s="62" t="s">
        <v>1588</v>
      </c>
      <c r="H2819" s="62" t="s">
        <v>1753</v>
      </c>
    </row>
    <row r="2820" spans="1:8" x14ac:dyDescent="0.2">
      <c r="A2820" s="72" t="s">
        <v>2108</v>
      </c>
      <c r="B2820" s="74">
        <v>39286</v>
      </c>
      <c r="C2820" s="71">
        <v>289</v>
      </c>
      <c r="D2820" s="64" t="s">
        <v>2831</v>
      </c>
      <c r="E2820" s="27">
        <v>-28861.15</v>
      </c>
      <c r="F2820" s="62" t="s">
        <v>1599</v>
      </c>
      <c r="G2820" s="62" t="s">
        <v>1587</v>
      </c>
      <c r="H2820" s="62" t="s">
        <v>1528</v>
      </c>
    </row>
    <row r="2821" spans="1:8" x14ac:dyDescent="0.2">
      <c r="A2821" s="72" t="s">
        <v>2110</v>
      </c>
      <c r="B2821" s="74">
        <v>39286</v>
      </c>
      <c r="C2821" s="71">
        <v>289</v>
      </c>
      <c r="D2821" s="64" t="s">
        <v>2831</v>
      </c>
      <c r="E2821" s="27">
        <v>-17357.759999999998</v>
      </c>
      <c r="F2821" s="62" t="s">
        <v>1599</v>
      </c>
      <c r="G2821" s="62" t="s">
        <v>1587</v>
      </c>
      <c r="H2821" s="62" t="s">
        <v>1528</v>
      </c>
    </row>
    <row r="2822" spans="1:8" x14ac:dyDescent="0.2">
      <c r="A2822" s="72" t="s">
        <v>2112</v>
      </c>
      <c r="B2822" s="74">
        <v>39286</v>
      </c>
      <c r="C2822" s="71">
        <v>289</v>
      </c>
      <c r="D2822" s="64" t="s">
        <v>2831</v>
      </c>
      <c r="E2822" s="27">
        <v>-17357.759999999998</v>
      </c>
      <c r="F2822" s="62" t="s">
        <v>1599</v>
      </c>
      <c r="G2822" s="62" t="s">
        <v>1587</v>
      </c>
      <c r="H2822" s="62" t="s">
        <v>1528</v>
      </c>
    </row>
    <row r="2823" spans="1:8" x14ac:dyDescent="0.2">
      <c r="A2823" s="72">
        <v>18</v>
      </c>
      <c r="B2823" s="74">
        <v>39287</v>
      </c>
      <c r="C2823" s="71">
        <v>402</v>
      </c>
      <c r="D2823" s="64" t="s">
        <v>2831</v>
      </c>
      <c r="E2823" s="27">
        <v>-25885.599999999999</v>
      </c>
      <c r="F2823" s="62" t="s">
        <v>1594</v>
      </c>
      <c r="G2823" s="62" t="s">
        <v>1588</v>
      </c>
      <c r="H2823" s="62" t="s">
        <v>1753</v>
      </c>
    </row>
    <row r="2824" spans="1:8" x14ac:dyDescent="0.2">
      <c r="A2824" s="72" t="s">
        <v>2114</v>
      </c>
      <c r="B2824" s="74">
        <v>39287</v>
      </c>
      <c r="C2824" s="71">
        <v>721</v>
      </c>
      <c r="D2824" s="64" t="s">
        <v>2832</v>
      </c>
      <c r="E2824" s="72">
        <v>1672.85</v>
      </c>
      <c r="F2824" s="62" t="s">
        <v>1594</v>
      </c>
      <c r="G2824" s="62" t="s">
        <v>1587</v>
      </c>
      <c r="H2824" s="62" t="s">
        <v>1529</v>
      </c>
    </row>
    <row r="2825" spans="1:8" x14ac:dyDescent="0.2">
      <c r="A2825" s="72" t="s">
        <v>2116</v>
      </c>
      <c r="B2825" s="74">
        <v>39289</v>
      </c>
      <c r="C2825" s="71">
        <v>721</v>
      </c>
      <c r="D2825" s="64" t="s">
        <v>2832</v>
      </c>
      <c r="E2825" s="72">
        <v>324.55</v>
      </c>
      <c r="F2825" s="62" t="s">
        <v>1610</v>
      </c>
      <c r="G2825" s="62" t="s">
        <v>1587</v>
      </c>
      <c r="H2825" s="62" t="s">
        <v>1529</v>
      </c>
    </row>
    <row r="2826" spans="1:8" x14ac:dyDescent="0.2">
      <c r="A2826" s="72" t="s">
        <v>2117</v>
      </c>
      <c r="B2826" s="74">
        <v>39289</v>
      </c>
      <c r="C2826" s="71">
        <v>988</v>
      </c>
      <c r="D2826" s="64" t="s">
        <v>2833</v>
      </c>
      <c r="E2826" s="72">
        <v>19400</v>
      </c>
      <c r="F2826" s="62" t="s">
        <v>1610</v>
      </c>
      <c r="G2826" s="62" t="s">
        <v>1587</v>
      </c>
      <c r="H2826" s="62" t="s">
        <v>1597</v>
      </c>
    </row>
    <row r="2827" spans="1:8" x14ac:dyDescent="0.2">
      <c r="A2827" s="72" t="s">
        <v>2118</v>
      </c>
      <c r="B2827" s="74">
        <v>39289</v>
      </c>
      <c r="C2827" s="71">
        <v>1044</v>
      </c>
      <c r="D2827" s="64" t="s">
        <v>2834</v>
      </c>
      <c r="E2827" s="72">
        <v>11570</v>
      </c>
      <c r="F2827" s="62" t="s">
        <v>1594</v>
      </c>
      <c r="G2827" s="62" t="s">
        <v>1587</v>
      </c>
      <c r="H2827" s="62" t="s">
        <v>1535</v>
      </c>
    </row>
    <row r="2828" spans="1:8" x14ac:dyDescent="0.2">
      <c r="A2828" s="72" t="s">
        <v>2119</v>
      </c>
      <c r="B2828" s="74">
        <v>39290</v>
      </c>
      <c r="C2828" s="71">
        <v>743</v>
      </c>
      <c r="D2828" s="64" t="s">
        <v>2835</v>
      </c>
      <c r="E2828" s="72">
        <v>9458</v>
      </c>
      <c r="F2828" s="62" t="s">
        <v>1963</v>
      </c>
      <c r="G2828" s="62" t="s">
        <v>1587</v>
      </c>
      <c r="H2828" s="62" t="s">
        <v>1560</v>
      </c>
    </row>
    <row r="2829" spans="1:8" x14ac:dyDescent="0.2">
      <c r="A2829" s="72" t="s">
        <v>2120</v>
      </c>
      <c r="B2829" s="74">
        <v>39290</v>
      </c>
      <c r="C2829" s="71">
        <v>169</v>
      </c>
      <c r="D2829" s="64" t="s">
        <v>2835</v>
      </c>
      <c r="E2829" s="72">
        <v>6502</v>
      </c>
      <c r="F2829" s="62" t="s">
        <v>1594</v>
      </c>
      <c r="G2829" s="62" t="s">
        <v>1587</v>
      </c>
      <c r="H2829" s="62" t="s">
        <v>1538</v>
      </c>
    </row>
    <row r="2830" spans="1:8" x14ac:dyDescent="0.2">
      <c r="A2830" s="72" t="s">
        <v>2122</v>
      </c>
      <c r="B2830" s="74">
        <v>39290</v>
      </c>
      <c r="C2830" s="71">
        <v>601</v>
      </c>
      <c r="D2830" s="64" t="s">
        <v>2835</v>
      </c>
      <c r="E2830" s="27">
        <v>7910</v>
      </c>
      <c r="F2830" s="62" t="s">
        <v>2810</v>
      </c>
      <c r="G2830" s="62" t="s">
        <v>1587</v>
      </c>
      <c r="H2830" s="62" t="s">
        <v>1528</v>
      </c>
    </row>
    <row r="2831" spans="1:8" x14ac:dyDescent="0.2">
      <c r="A2831" s="72" t="s">
        <v>2124</v>
      </c>
      <c r="B2831" s="74">
        <v>39293</v>
      </c>
      <c r="C2831" s="71">
        <v>289</v>
      </c>
      <c r="D2831" s="64" t="s">
        <v>2836</v>
      </c>
      <c r="E2831" s="72">
        <v>241.6</v>
      </c>
      <c r="F2831" s="62" t="s">
        <v>1599</v>
      </c>
      <c r="G2831" s="62" t="s">
        <v>1587</v>
      </c>
      <c r="H2831" s="62" t="s">
        <v>1528</v>
      </c>
    </row>
    <row r="2832" spans="1:8" x14ac:dyDescent="0.2">
      <c r="A2832" s="72" t="s">
        <v>2125</v>
      </c>
      <c r="B2832" s="74">
        <v>39293</v>
      </c>
      <c r="C2832" s="71">
        <v>1063</v>
      </c>
      <c r="D2832" s="64" t="s">
        <v>2837</v>
      </c>
      <c r="E2832" s="72">
        <v>10671</v>
      </c>
      <c r="F2832" s="62" t="s">
        <v>1963</v>
      </c>
      <c r="G2832" s="62" t="s">
        <v>1587</v>
      </c>
      <c r="H2832" s="62" t="s">
        <v>1528</v>
      </c>
    </row>
    <row r="2833" spans="1:8" x14ac:dyDescent="0.2">
      <c r="A2833" s="72" t="s">
        <v>2126</v>
      </c>
      <c r="B2833" s="74">
        <v>39293</v>
      </c>
      <c r="C2833" s="71">
        <v>162</v>
      </c>
      <c r="D2833" s="64" t="s">
        <v>124</v>
      </c>
      <c r="E2833" s="72">
        <v>600</v>
      </c>
      <c r="F2833" s="62" t="s">
        <v>1594</v>
      </c>
      <c r="G2833" s="62" t="s">
        <v>1587</v>
      </c>
      <c r="H2833" s="62" t="s">
        <v>1597</v>
      </c>
    </row>
    <row r="2834" spans="1:8" x14ac:dyDescent="0.2">
      <c r="A2834" s="72" t="s">
        <v>2128</v>
      </c>
      <c r="B2834" s="74">
        <v>39294</v>
      </c>
      <c r="C2834" s="71">
        <v>7</v>
      </c>
      <c r="D2834" s="64" t="s">
        <v>124</v>
      </c>
      <c r="E2834" s="72">
        <v>307.72000000000003</v>
      </c>
      <c r="F2834" s="62" t="s">
        <v>1963</v>
      </c>
      <c r="G2834" s="62" t="s">
        <v>1587</v>
      </c>
      <c r="H2834" s="62" t="s">
        <v>1528</v>
      </c>
    </row>
    <row r="2835" spans="1:8" x14ac:dyDescent="0.2">
      <c r="A2835" s="72" t="s">
        <v>2129</v>
      </c>
      <c r="B2835" s="74">
        <v>39294</v>
      </c>
      <c r="C2835" s="71">
        <v>144</v>
      </c>
      <c r="D2835" s="64" t="s">
        <v>124</v>
      </c>
      <c r="E2835" s="72">
        <v>4928</v>
      </c>
      <c r="F2835" s="62" t="s">
        <v>1610</v>
      </c>
      <c r="G2835" s="62" t="s">
        <v>1587</v>
      </c>
      <c r="H2835" s="62" t="s">
        <v>1538</v>
      </c>
    </row>
    <row r="2836" spans="1:8" x14ac:dyDescent="0.2">
      <c r="A2836" s="72" t="s">
        <v>2131</v>
      </c>
      <c r="B2836" s="74">
        <v>39295</v>
      </c>
      <c r="C2836" s="71">
        <v>19</v>
      </c>
      <c r="D2836" s="64" t="s">
        <v>124</v>
      </c>
      <c r="E2836" s="72">
        <v>975</v>
      </c>
      <c r="F2836" s="62" t="s">
        <v>1610</v>
      </c>
      <c r="G2836" s="62" t="s">
        <v>1587</v>
      </c>
      <c r="H2836" s="62" t="s">
        <v>1528</v>
      </c>
    </row>
    <row r="2837" spans="1:8" x14ac:dyDescent="0.2">
      <c r="A2837" s="72" t="s">
        <v>2132</v>
      </c>
      <c r="B2837" s="74">
        <v>39295</v>
      </c>
      <c r="C2837" s="71">
        <v>779</v>
      </c>
      <c r="D2837" s="64" t="s">
        <v>124</v>
      </c>
      <c r="E2837" s="72">
        <v>10991</v>
      </c>
      <c r="F2837" s="62" t="s">
        <v>1594</v>
      </c>
      <c r="G2837" s="62" t="s">
        <v>1587</v>
      </c>
      <c r="H2837" s="62" t="s">
        <v>1548</v>
      </c>
    </row>
    <row r="2838" spans="1:8" x14ac:dyDescent="0.2">
      <c r="A2838" s="72" t="s">
        <v>2133</v>
      </c>
      <c r="B2838" s="74">
        <v>39295</v>
      </c>
      <c r="C2838" s="71">
        <v>346</v>
      </c>
      <c r="D2838" s="64" t="s">
        <v>124</v>
      </c>
      <c r="E2838" s="72">
        <v>10991</v>
      </c>
      <c r="F2838" s="62" t="s">
        <v>1591</v>
      </c>
      <c r="G2838" s="62" t="s">
        <v>1587</v>
      </c>
      <c r="H2838" s="62" t="s">
        <v>1597</v>
      </c>
    </row>
    <row r="2839" spans="1:8" x14ac:dyDescent="0.2">
      <c r="A2839" s="72" t="s">
        <v>2134</v>
      </c>
      <c r="B2839" s="74">
        <v>39295</v>
      </c>
      <c r="C2839" s="71">
        <v>1071</v>
      </c>
      <c r="D2839" s="64" t="s">
        <v>124</v>
      </c>
      <c r="E2839" s="72">
        <v>10991</v>
      </c>
      <c r="F2839" s="62" t="s">
        <v>1610</v>
      </c>
      <c r="G2839" s="62" t="s">
        <v>1587</v>
      </c>
      <c r="H2839" s="62" t="s">
        <v>1597</v>
      </c>
    </row>
    <row r="2840" spans="1:8" x14ac:dyDescent="0.2">
      <c r="A2840" s="72" t="s">
        <v>2135</v>
      </c>
      <c r="B2840" s="74">
        <v>39301</v>
      </c>
      <c r="C2840" s="71">
        <v>1074</v>
      </c>
      <c r="D2840" s="64" t="s">
        <v>124</v>
      </c>
      <c r="E2840" s="72">
        <v>10991</v>
      </c>
      <c r="F2840" s="62" t="s">
        <v>1601</v>
      </c>
      <c r="G2840" s="62" t="s">
        <v>1587</v>
      </c>
      <c r="H2840" s="62" t="s">
        <v>1548</v>
      </c>
    </row>
    <row r="2841" spans="1:8" x14ac:dyDescent="0.2">
      <c r="A2841" s="72" t="s">
        <v>2136</v>
      </c>
      <c r="B2841" s="74">
        <v>39301</v>
      </c>
      <c r="C2841" s="71">
        <v>54</v>
      </c>
      <c r="D2841" s="64" t="s">
        <v>124</v>
      </c>
      <c r="E2841" s="72">
        <v>10991</v>
      </c>
      <c r="F2841" s="62" t="s">
        <v>1594</v>
      </c>
      <c r="G2841" s="62" t="s">
        <v>1587</v>
      </c>
      <c r="H2841" s="62" t="s">
        <v>1597</v>
      </c>
    </row>
    <row r="2842" spans="1:8" x14ac:dyDescent="0.2">
      <c r="A2842" s="72" t="s">
        <v>2137</v>
      </c>
      <c r="B2842" s="74">
        <v>39303</v>
      </c>
      <c r="C2842" s="71">
        <v>661</v>
      </c>
      <c r="D2842" s="64" t="s">
        <v>124</v>
      </c>
      <c r="E2842" s="72">
        <v>10991</v>
      </c>
      <c r="F2842" s="62" t="s">
        <v>1594</v>
      </c>
      <c r="G2842" s="62" t="s">
        <v>1587</v>
      </c>
      <c r="H2842" s="62" t="s">
        <v>1538</v>
      </c>
    </row>
    <row r="2843" spans="1:8" x14ac:dyDescent="0.2">
      <c r="A2843" s="72" t="s">
        <v>2139</v>
      </c>
      <c r="B2843" s="74">
        <v>39303</v>
      </c>
      <c r="C2843" s="71">
        <v>402</v>
      </c>
      <c r="D2843" s="64" t="s">
        <v>124</v>
      </c>
      <c r="E2843" s="72">
        <v>10991</v>
      </c>
      <c r="F2843" s="62" t="s">
        <v>1594</v>
      </c>
      <c r="G2843" s="62" t="s">
        <v>1588</v>
      </c>
      <c r="H2843" s="62" t="s">
        <v>1753</v>
      </c>
    </row>
    <row r="2844" spans="1:8" x14ac:dyDescent="0.2">
      <c r="A2844" s="72" t="s">
        <v>2141</v>
      </c>
      <c r="B2844" s="74">
        <v>39303</v>
      </c>
      <c r="C2844" s="71">
        <v>289</v>
      </c>
      <c r="D2844" s="64" t="s">
        <v>124</v>
      </c>
      <c r="E2844" s="72">
        <v>10991</v>
      </c>
      <c r="F2844" s="62" t="s">
        <v>1599</v>
      </c>
      <c r="G2844" s="62" t="s">
        <v>1587</v>
      </c>
      <c r="H2844" s="62" t="s">
        <v>1528</v>
      </c>
    </row>
    <row r="2845" spans="1:8" x14ac:dyDescent="0.2">
      <c r="A2845" s="72">
        <v>19</v>
      </c>
      <c r="B2845" s="74">
        <v>39314</v>
      </c>
      <c r="C2845" s="71">
        <v>1039</v>
      </c>
      <c r="D2845" s="64" t="s">
        <v>124</v>
      </c>
      <c r="E2845" s="72">
        <v>10991</v>
      </c>
      <c r="F2845" s="62" t="s">
        <v>1610</v>
      </c>
      <c r="G2845" s="62" t="s">
        <v>1587</v>
      </c>
      <c r="H2845" s="62" t="s">
        <v>1597</v>
      </c>
    </row>
    <row r="2846" spans="1:8" x14ac:dyDescent="0.2">
      <c r="A2846" s="72" t="s">
        <v>2142</v>
      </c>
      <c r="B2846" s="74">
        <v>39314</v>
      </c>
      <c r="C2846" s="71">
        <v>242</v>
      </c>
      <c r="D2846" s="64" t="s">
        <v>124</v>
      </c>
      <c r="E2846" s="72">
        <v>10991</v>
      </c>
      <c r="F2846" s="62" t="s">
        <v>1594</v>
      </c>
      <c r="G2846" s="62" t="s">
        <v>1587</v>
      </c>
      <c r="H2846" s="62" t="s">
        <v>1597</v>
      </c>
    </row>
    <row r="2847" spans="1:8" x14ac:dyDescent="0.2">
      <c r="A2847" s="72" t="s">
        <v>2143</v>
      </c>
      <c r="B2847" s="74">
        <v>39314</v>
      </c>
      <c r="C2847" s="71">
        <v>468</v>
      </c>
      <c r="D2847" s="64" t="s">
        <v>124</v>
      </c>
      <c r="E2847" s="72">
        <v>10991</v>
      </c>
      <c r="F2847" s="62" t="s">
        <v>1594</v>
      </c>
      <c r="G2847" s="62" t="s">
        <v>1587</v>
      </c>
      <c r="H2847" s="62" t="s">
        <v>1548</v>
      </c>
    </row>
    <row r="2848" spans="1:8" x14ac:dyDescent="0.2">
      <c r="A2848" s="72" t="s">
        <v>2144</v>
      </c>
      <c r="B2848" s="74">
        <v>39314</v>
      </c>
      <c r="C2848" s="71">
        <v>271</v>
      </c>
      <c r="D2848" s="64" t="s">
        <v>124</v>
      </c>
      <c r="E2848" s="72">
        <v>10991</v>
      </c>
      <c r="F2848" s="62" t="s">
        <v>1594</v>
      </c>
      <c r="G2848" s="62" t="s">
        <v>1587</v>
      </c>
      <c r="H2848" s="62" t="s">
        <v>1539</v>
      </c>
    </row>
    <row r="2849" spans="1:8" x14ac:dyDescent="0.2">
      <c r="A2849" s="72" t="s">
        <v>2145</v>
      </c>
      <c r="B2849" s="74">
        <v>39316</v>
      </c>
      <c r="C2849" s="71">
        <v>1039</v>
      </c>
      <c r="D2849" s="64" t="s">
        <v>124</v>
      </c>
      <c r="E2849" s="72">
        <v>10991</v>
      </c>
      <c r="F2849" s="62" t="s">
        <v>1610</v>
      </c>
      <c r="G2849" s="62" t="s">
        <v>1587</v>
      </c>
      <c r="H2849" s="62" t="s">
        <v>1597</v>
      </c>
    </row>
    <row r="2850" spans="1:8" x14ac:dyDescent="0.2">
      <c r="A2850" s="72" t="s">
        <v>2146</v>
      </c>
      <c r="B2850" s="74">
        <v>39316</v>
      </c>
      <c r="C2850" s="71">
        <v>1075</v>
      </c>
      <c r="D2850" s="64" t="s">
        <v>124</v>
      </c>
      <c r="E2850" s="72">
        <v>10991</v>
      </c>
      <c r="F2850" s="62" t="s">
        <v>1594</v>
      </c>
      <c r="G2850" s="62" t="s">
        <v>1587</v>
      </c>
      <c r="H2850" s="62" t="s">
        <v>1597</v>
      </c>
    </row>
    <row r="2851" spans="1:8" x14ac:dyDescent="0.2">
      <c r="A2851" s="72" t="s">
        <v>2147</v>
      </c>
      <c r="B2851" s="74">
        <v>39316</v>
      </c>
      <c r="C2851" s="71">
        <v>1067</v>
      </c>
      <c r="D2851" s="64" t="s">
        <v>124</v>
      </c>
      <c r="E2851" s="72">
        <v>10991</v>
      </c>
      <c r="F2851" s="62" t="s">
        <v>1963</v>
      </c>
      <c r="G2851" s="62" t="s">
        <v>1587</v>
      </c>
      <c r="H2851" s="62" t="s">
        <v>1541</v>
      </c>
    </row>
    <row r="2852" spans="1:8" x14ac:dyDescent="0.2">
      <c r="A2852" s="72" t="s">
        <v>2148</v>
      </c>
      <c r="B2852" s="74">
        <v>39317</v>
      </c>
      <c r="C2852" s="71">
        <v>1076</v>
      </c>
      <c r="D2852" s="64" t="s">
        <v>124</v>
      </c>
      <c r="E2852" s="72">
        <v>10991</v>
      </c>
      <c r="F2852" s="62" t="s">
        <v>1610</v>
      </c>
      <c r="G2852" s="62" t="s">
        <v>1587</v>
      </c>
      <c r="H2852" s="62" t="s">
        <v>1528</v>
      </c>
    </row>
    <row r="2853" spans="1:8" x14ac:dyDescent="0.2">
      <c r="A2853" s="72" t="s">
        <v>2150</v>
      </c>
      <c r="B2853" s="74">
        <v>39317</v>
      </c>
      <c r="C2853" s="71">
        <v>1076</v>
      </c>
      <c r="D2853" s="64" t="s">
        <v>124</v>
      </c>
      <c r="E2853" s="72">
        <v>10991</v>
      </c>
      <c r="F2853" s="62" t="s">
        <v>1610</v>
      </c>
      <c r="G2853" s="62" t="s">
        <v>1587</v>
      </c>
      <c r="H2853" s="62" t="s">
        <v>1528</v>
      </c>
    </row>
    <row r="2854" spans="1:8" x14ac:dyDescent="0.2">
      <c r="A2854" s="72" t="s">
        <v>2152</v>
      </c>
      <c r="B2854" s="74">
        <v>39317</v>
      </c>
      <c r="C2854" s="71">
        <v>475</v>
      </c>
      <c r="D2854" s="64" t="s">
        <v>124</v>
      </c>
      <c r="E2854" s="72">
        <v>10991</v>
      </c>
      <c r="F2854" s="62" t="s">
        <v>1610</v>
      </c>
      <c r="G2854" s="62" t="s">
        <v>1587</v>
      </c>
      <c r="H2854" s="62" t="s">
        <v>1597</v>
      </c>
    </row>
    <row r="2855" spans="1:8" x14ac:dyDescent="0.2">
      <c r="A2855" s="72" t="s">
        <v>2153</v>
      </c>
      <c r="B2855" s="74">
        <v>39318</v>
      </c>
      <c r="C2855" s="71">
        <v>627</v>
      </c>
      <c r="D2855" s="64" t="s">
        <v>124</v>
      </c>
      <c r="E2855" s="72">
        <v>10991</v>
      </c>
      <c r="F2855" s="62" t="s">
        <v>1610</v>
      </c>
      <c r="G2855" s="62" t="s">
        <v>1587</v>
      </c>
      <c r="H2855" s="62" t="s">
        <v>1544</v>
      </c>
    </row>
    <row r="2856" spans="1:8" x14ac:dyDescent="0.2">
      <c r="A2856" s="72" t="s">
        <v>2360</v>
      </c>
      <c r="B2856" s="74">
        <v>39318</v>
      </c>
      <c r="C2856" s="71">
        <v>271</v>
      </c>
      <c r="D2856" s="64" t="s">
        <v>124</v>
      </c>
      <c r="E2856" s="72">
        <v>10991</v>
      </c>
      <c r="F2856" s="62" t="s">
        <v>1594</v>
      </c>
      <c r="G2856" s="62" t="s">
        <v>1587</v>
      </c>
      <c r="H2856" s="62" t="s">
        <v>1539</v>
      </c>
    </row>
    <row r="2857" spans="1:8" x14ac:dyDescent="0.2">
      <c r="A2857" s="72" t="s">
        <v>2154</v>
      </c>
      <c r="B2857" s="74">
        <v>39321</v>
      </c>
      <c r="C2857" s="71">
        <v>10</v>
      </c>
      <c r="D2857" s="64" t="s">
        <v>124</v>
      </c>
      <c r="E2857" s="72">
        <v>10991</v>
      </c>
      <c r="F2857" s="62" t="s">
        <v>1594</v>
      </c>
      <c r="G2857" s="62" t="s">
        <v>1587</v>
      </c>
      <c r="H2857" s="62" t="s">
        <v>1563</v>
      </c>
    </row>
    <row r="2858" spans="1:8" x14ac:dyDescent="0.2">
      <c r="A2858" s="72" t="s">
        <v>2155</v>
      </c>
      <c r="B2858" s="74">
        <v>39322</v>
      </c>
      <c r="C2858" s="71">
        <v>468</v>
      </c>
      <c r="D2858" s="64" t="s">
        <v>124</v>
      </c>
      <c r="E2858" s="72">
        <v>10991</v>
      </c>
      <c r="F2858" s="62" t="s">
        <v>1601</v>
      </c>
      <c r="G2858" s="62" t="s">
        <v>1587</v>
      </c>
      <c r="H2858" s="62" t="s">
        <v>1548</v>
      </c>
    </row>
    <row r="2859" spans="1:8" x14ac:dyDescent="0.2">
      <c r="A2859" s="72" t="s">
        <v>2156</v>
      </c>
      <c r="B2859" s="74">
        <v>39322</v>
      </c>
      <c r="C2859" s="71">
        <v>468</v>
      </c>
      <c r="D2859" s="64" t="s">
        <v>124</v>
      </c>
      <c r="E2859" s="72">
        <v>10991</v>
      </c>
      <c r="F2859" s="62" t="s">
        <v>1601</v>
      </c>
      <c r="G2859" s="62" t="s">
        <v>1587</v>
      </c>
      <c r="H2859" s="62" t="s">
        <v>1548</v>
      </c>
    </row>
    <row r="2860" spans="1:8" x14ac:dyDescent="0.2">
      <c r="A2860" s="72" t="s">
        <v>2158</v>
      </c>
      <c r="B2860" s="74">
        <v>39322</v>
      </c>
      <c r="C2860" s="71">
        <v>19</v>
      </c>
      <c r="D2860" s="64" t="s">
        <v>124</v>
      </c>
      <c r="E2860" s="72">
        <v>70</v>
      </c>
      <c r="F2860" s="62" t="s">
        <v>1610</v>
      </c>
      <c r="G2860" s="62" t="s">
        <v>1587</v>
      </c>
      <c r="H2860" s="62" t="s">
        <v>1528</v>
      </c>
    </row>
    <row r="2861" spans="1:8" x14ac:dyDescent="0.2">
      <c r="A2861" s="72" t="s">
        <v>2159</v>
      </c>
      <c r="B2861" s="74">
        <v>39323</v>
      </c>
      <c r="C2861" s="71">
        <v>974</v>
      </c>
      <c r="D2861" s="64" t="s">
        <v>124</v>
      </c>
      <c r="E2861" s="72">
        <v>322.60000000000002</v>
      </c>
      <c r="F2861" s="62" t="s">
        <v>1610</v>
      </c>
      <c r="G2861" s="62" t="s">
        <v>1587</v>
      </c>
      <c r="H2861" s="62" t="s">
        <v>1550</v>
      </c>
    </row>
    <row r="2862" spans="1:8" x14ac:dyDescent="0.2">
      <c r="A2862" s="72" t="s">
        <v>2160</v>
      </c>
      <c r="B2862" s="74">
        <v>39323</v>
      </c>
      <c r="C2862" s="71">
        <v>119</v>
      </c>
      <c r="D2862" s="64" t="s">
        <v>124</v>
      </c>
      <c r="E2862" s="72">
        <v>498.23</v>
      </c>
      <c r="F2862" s="62" t="s">
        <v>1594</v>
      </c>
      <c r="G2862" s="62" t="s">
        <v>1587</v>
      </c>
      <c r="H2862" s="62" t="s">
        <v>1551</v>
      </c>
    </row>
    <row r="2863" spans="1:8" x14ac:dyDescent="0.2">
      <c r="A2863" s="72" t="s">
        <v>2161</v>
      </c>
      <c r="B2863" s="74">
        <v>39323</v>
      </c>
      <c r="C2863" s="71">
        <v>870</v>
      </c>
      <c r="D2863" s="64" t="s">
        <v>124</v>
      </c>
      <c r="E2863" s="72">
        <v>1676.4</v>
      </c>
      <c r="F2863" s="62" t="s">
        <v>1594</v>
      </c>
      <c r="G2863" s="62" t="s">
        <v>1587</v>
      </c>
      <c r="H2863" s="62" t="s">
        <v>1597</v>
      </c>
    </row>
    <row r="2864" spans="1:8" x14ac:dyDescent="0.2">
      <c r="A2864" s="72" t="s">
        <v>2162</v>
      </c>
      <c r="B2864" s="74">
        <v>39324</v>
      </c>
      <c r="C2864" s="71">
        <v>144</v>
      </c>
      <c r="D2864" s="64" t="s">
        <v>124</v>
      </c>
      <c r="E2864" s="72">
        <v>71.66</v>
      </c>
      <c r="F2864" s="62" t="s">
        <v>1610</v>
      </c>
      <c r="G2864" s="62" t="s">
        <v>1587</v>
      </c>
      <c r="H2864" s="62" t="s">
        <v>1538</v>
      </c>
    </row>
    <row r="2865" spans="1:8" x14ac:dyDescent="0.2">
      <c r="A2865" s="72" t="s">
        <v>2164</v>
      </c>
      <c r="B2865" s="74">
        <v>39325</v>
      </c>
      <c r="C2865" s="71">
        <v>121</v>
      </c>
      <c r="D2865" s="64" t="s">
        <v>124</v>
      </c>
      <c r="E2865" s="72">
        <v>-498.23</v>
      </c>
      <c r="F2865" s="62" t="s">
        <v>1594</v>
      </c>
      <c r="G2865" s="62" t="s">
        <v>1587</v>
      </c>
      <c r="H2865" s="62" t="s">
        <v>1597</v>
      </c>
    </row>
    <row r="2866" spans="1:8" x14ac:dyDescent="0.2">
      <c r="A2866" s="72" t="s">
        <v>2165</v>
      </c>
      <c r="B2866" s="74">
        <v>39328</v>
      </c>
      <c r="C2866" s="71">
        <v>289</v>
      </c>
      <c r="D2866" s="64" t="s">
        <v>124</v>
      </c>
      <c r="E2866" s="72">
        <v>498.23</v>
      </c>
      <c r="F2866" s="62" t="s">
        <v>1599</v>
      </c>
      <c r="G2866" s="62" t="s">
        <v>1587</v>
      </c>
      <c r="H2866" s="62" t="s">
        <v>1528</v>
      </c>
    </row>
    <row r="2867" spans="1:8" x14ac:dyDescent="0.2">
      <c r="A2867" s="72" t="s">
        <v>2166</v>
      </c>
      <c r="B2867" s="74">
        <v>39328</v>
      </c>
      <c r="C2867" s="71">
        <v>30</v>
      </c>
      <c r="D2867" s="64" t="s">
        <v>124</v>
      </c>
      <c r="E2867" s="72">
        <v>742.1</v>
      </c>
      <c r="F2867" s="62" t="s">
        <v>1610</v>
      </c>
      <c r="G2867" s="62" t="s">
        <v>1587</v>
      </c>
      <c r="H2867" s="62" t="s">
        <v>1557</v>
      </c>
    </row>
    <row r="2868" spans="1:8" x14ac:dyDescent="0.2">
      <c r="A2868" s="72" t="s">
        <v>2168</v>
      </c>
      <c r="B2868" s="74">
        <v>39328</v>
      </c>
      <c r="C2868" s="71">
        <v>1076</v>
      </c>
      <c r="D2868" s="64" t="s">
        <v>124</v>
      </c>
      <c r="E2868" s="72">
        <v>859.61</v>
      </c>
      <c r="F2868" s="62" t="s">
        <v>1610</v>
      </c>
      <c r="G2868" s="62" t="s">
        <v>1587</v>
      </c>
      <c r="H2868" s="62" t="s">
        <v>1528</v>
      </c>
    </row>
    <row r="2869" spans="1:8" x14ac:dyDescent="0.2">
      <c r="A2869" s="72" t="s">
        <v>2169</v>
      </c>
      <c r="B2869" s="74">
        <v>39329</v>
      </c>
      <c r="C2869" s="71">
        <v>30</v>
      </c>
      <c r="D2869" s="64" t="s">
        <v>124</v>
      </c>
      <c r="E2869" s="72">
        <v>133.06</v>
      </c>
      <c r="F2869" s="62" t="s">
        <v>1610</v>
      </c>
      <c r="G2869" s="62" t="s">
        <v>1587</v>
      </c>
      <c r="H2869" s="62" t="s">
        <v>1557</v>
      </c>
    </row>
    <row r="2870" spans="1:8" x14ac:dyDescent="0.2">
      <c r="A2870" s="72" t="s">
        <v>2171</v>
      </c>
      <c r="B2870" s="74">
        <v>39329</v>
      </c>
      <c r="C2870" s="71">
        <v>1022</v>
      </c>
      <c r="D2870" s="64" t="s">
        <v>124</v>
      </c>
      <c r="E2870" s="72">
        <v>2612.36</v>
      </c>
      <c r="F2870" s="62" t="s">
        <v>1594</v>
      </c>
      <c r="G2870" s="62" t="s">
        <v>1587</v>
      </c>
      <c r="H2870" s="62" t="s">
        <v>1544</v>
      </c>
    </row>
    <row r="2871" spans="1:8" x14ac:dyDescent="0.2">
      <c r="A2871" s="72" t="s">
        <v>2173</v>
      </c>
      <c r="B2871" s="74">
        <v>39330</v>
      </c>
      <c r="C2871" s="71">
        <v>44</v>
      </c>
      <c r="D2871" s="64" t="s">
        <v>124</v>
      </c>
      <c r="E2871" s="72">
        <v>1069.78</v>
      </c>
      <c r="F2871" s="62" t="s">
        <v>1594</v>
      </c>
      <c r="G2871" s="62" t="s">
        <v>1587</v>
      </c>
      <c r="H2871" s="62" t="s">
        <v>1597</v>
      </c>
    </row>
    <row r="2872" spans="1:8" x14ac:dyDescent="0.2">
      <c r="A2872" s="72" t="s">
        <v>2174</v>
      </c>
      <c r="B2872" s="74">
        <v>39330</v>
      </c>
      <c r="C2872" s="71">
        <v>1077</v>
      </c>
      <c r="D2872" s="64" t="s">
        <v>124</v>
      </c>
      <c r="E2872" s="72">
        <v>3134.84</v>
      </c>
      <c r="F2872" s="62" t="s">
        <v>1594</v>
      </c>
      <c r="G2872" s="62" t="s">
        <v>1587</v>
      </c>
      <c r="H2872" s="62" t="s">
        <v>1548</v>
      </c>
    </row>
    <row r="2873" spans="1:8" x14ac:dyDescent="0.2">
      <c r="A2873" s="72" t="s">
        <v>2175</v>
      </c>
      <c r="B2873" s="74">
        <v>39330</v>
      </c>
      <c r="C2873" s="71">
        <v>30</v>
      </c>
      <c r="D2873" s="64" t="s">
        <v>124</v>
      </c>
      <c r="E2873" s="72">
        <v>868.58</v>
      </c>
      <c r="F2873" s="62" t="s">
        <v>1594</v>
      </c>
      <c r="G2873" s="62" t="s">
        <v>1587</v>
      </c>
      <c r="H2873" s="62" t="s">
        <v>1557</v>
      </c>
    </row>
    <row r="2874" spans="1:8" x14ac:dyDescent="0.2">
      <c r="A2874" s="72" t="s">
        <v>2176</v>
      </c>
      <c r="B2874" s="74">
        <v>39335</v>
      </c>
      <c r="C2874" s="71">
        <v>822</v>
      </c>
      <c r="D2874" s="64" t="s">
        <v>124</v>
      </c>
      <c r="E2874" s="72">
        <v>629.63</v>
      </c>
      <c r="F2874" s="62" t="s">
        <v>1594</v>
      </c>
      <c r="G2874" s="62" t="s">
        <v>1587</v>
      </c>
      <c r="H2874" s="62" t="s">
        <v>1597</v>
      </c>
    </row>
    <row r="2875" spans="1:8" x14ac:dyDescent="0.2">
      <c r="A2875" s="72" t="s">
        <v>2177</v>
      </c>
      <c r="B2875" s="74">
        <v>39335</v>
      </c>
      <c r="C2875" s="71">
        <v>1078</v>
      </c>
      <c r="D2875" s="64" t="s">
        <v>124</v>
      </c>
      <c r="E2875" s="72">
        <v>1113.42</v>
      </c>
      <c r="F2875" s="62" t="s">
        <v>1594</v>
      </c>
      <c r="G2875" s="62" t="s">
        <v>1587</v>
      </c>
      <c r="H2875" s="62" t="s">
        <v>1597</v>
      </c>
    </row>
    <row r="2876" spans="1:8" x14ac:dyDescent="0.2">
      <c r="A2876" s="72" t="s">
        <v>2178</v>
      </c>
      <c r="B2876" s="74">
        <v>39335</v>
      </c>
      <c r="C2876" s="71">
        <v>308</v>
      </c>
      <c r="D2876" s="64" t="s">
        <v>124</v>
      </c>
      <c r="E2876" s="72">
        <v>1286.73</v>
      </c>
      <c r="F2876" s="62" t="s">
        <v>1594</v>
      </c>
      <c r="G2876" s="62" t="s">
        <v>1587</v>
      </c>
      <c r="H2876" s="62" t="s">
        <v>1597</v>
      </c>
    </row>
    <row r="2877" spans="1:8" x14ac:dyDescent="0.2">
      <c r="A2877" s="72" t="s">
        <v>2179</v>
      </c>
      <c r="B2877" s="74">
        <v>39335</v>
      </c>
      <c r="C2877" s="71">
        <v>865</v>
      </c>
      <c r="D2877" s="64" t="s">
        <v>124</v>
      </c>
      <c r="E2877" s="72">
        <v>2768.81</v>
      </c>
      <c r="F2877" s="62" t="s">
        <v>1594</v>
      </c>
      <c r="G2877" s="62" t="s">
        <v>1587</v>
      </c>
      <c r="H2877" s="62" t="s">
        <v>1528</v>
      </c>
    </row>
    <row r="2878" spans="1:8" x14ac:dyDescent="0.2">
      <c r="A2878" s="72" t="s">
        <v>2180</v>
      </c>
      <c r="B2878" s="74">
        <v>39335</v>
      </c>
      <c r="C2878" s="71">
        <v>824</v>
      </c>
      <c r="D2878" s="64" t="s">
        <v>124</v>
      </c>
      <c r="E2878" s="72">
        <v>11.04</v>
      </c>
      <c r="F2878" s="62" t="s">
        <v>1610</v>
      </c>
      <c r="G2878" s="62" t="s">
        <v>1587</v>
      </c>
      <c r="H2878" s="62" t="s">
        <v>1544</v>
      </c>
    </row>
    <row r="2879" spans="1:8" x14ac:dyDescent="0.2">
      <c r="A2879" s="72" t="s">
        <v>2181</v>
      </c>
      <c r="B2879" s="74">
        <v>39335</v>
      </c>
      <c r="C2879" s="71">
        <v>225</v>
      </c>
      <c r="D2879" s="64" t="s">
        <v>124</v>
      </c>
      <c r="E2879" s="72">
        <v>707</v>
      </c>
      <c r="F2879" s="62" t="s">
        <v>1610</v>
      </c>
      <c r="G2879" s="62" t="s">
        <v>1587</v>
      </c>
      <c r="H2879" s="62" t="s">
        <v>1577</v>
      </c>
    </row>
    <row r="2880" spans="1:8" x14ac:dyDescent="0.2">
      <c r="A2880" s="72" t="s">
        <v>2182</v>
      </c>
      <c r="B2880" s="74">
        <v>39335</v>
      </c>
      <c r="C2880" s="71">
        <v>475</v>
      </c>
      <c r="D2880" s="64" t="s">
        <v>124</v>
      </c>
      <c r="E2880" s="72">
        <v>149.6</v>
      </c>
      <c r="F2880" s="62" t="s">
        <v>1610</v>
      </c>
      <c r="G2880" s="62" t="s">
        <v>1587</v>
      </c>
      <c r="H2880" s="62" t="s">
        <v>1597</v>
      </c>
    </row>
    <row r="2881" spans="1:8" x14ac:dyDescent="0.2">
      <c r="A2881" s="72" t="s">
        <v>2183</v>
      </c>
      <c r="B2881" s="74">
        <v>39336</v>
      </c>
      <c r="C2881" s="71">
        <v>603</v>
      </c>
      <c r="D2881" s="64" t="s">
        <v>124</v>
      </c>
      <c r="E2881" s="72">
        <v>229.5</v>
      </c>
      <c r="F2881" s="62" t="s">
        <v>1594</v>
      </c>
      <c r="G2881" s="62" t="s">
        <v>1587</v>
      </c>
      <c r="H2881" s="62" t="s">
        <v>1538</v>
      </c>
    </row>
    <row r="2882" spans="1:8" x14ac:dyDescent="0.2">
      <c r="A2882" s="72" t="s">
        <v>2184</v>
      </c>
      <c r="B2882" s="74">
        <v>39336</v>
      </c>
      <c r="C2882" s="71">
        <v>1081</v>
      </c>
      <c r="D2882" s="64" t="s">
        <v>124</v>
      </c>
      <c r="E2882" s="72">
        <v>3047.04</v>
      </c>
      <c r="F2882" s="62" t="s">
        <v>1594</v>
      </c>
      <c r="G2882" s="62" t="s">
        <v>1587</v>
      </c>
      <c r="H2882" s="62" t="s">
        <v>1597</v>
      </c>
    </row>
    <row r="2883" spans="1:8" x14ac:dyDescent="0.2">
      <c r="A2883" s="72" t="s">
        <v>2185</v>
      </c>
      <c r="B2883" s="74">
        <v>39337</v>
      </c>
      <c r="C2883" s="71">
        <v>1080</v>
      </c>
      <c r="D2883" s="64" t="s">
        <v>124</v>
      </c>
      <c r="E2883" s="72">
        <v>65.150000000000006</v>
      </c>
      <c r="F2883" s="62" t="s">
        <v>1610</v>
      </c>
      <c r="G2883" s="62" t="s">
        <v>1587</v>
      </c>
      <c r="H2883" s="62" t="s">
        <v>1538</v>
      </c>
    </row>
    <row r="2884" spans="1:8" x14ac:dyDescent="0.2">
      <c r="A2884" s="72" t="s">
        <v>2186</v>
      </c>
      <c r="B2884" s="74">
        <v>39337</v>
      </c>
      <c r="C2884" s="71">
        <v>1079</v>
      </c>
      <c r="D2884" s="64" t="s">
        <v>124</v>
      </c>
      <c r="E2884" s="72">
        <v>156.36000000000001</v>
      </c>
      <c r="F2884" s="62" t="s">
        <v>1963</v>
      </c>
      <c r="G2884" s="62" t="s">
        <v>1587</v>
      </c>
      <c r="H2884" s="62" t="s">
        <v>1551</v>
      </c>
    </row>
    <row r="2885" spans="1:8" x14ac:dyDescent="0.2">
      <c r="A2885" s="72" t="s">
        <v>2187</v>
      </c>
      <c r="B2885" s="74">
        <v>39339</v>
      </c>
      <c r="C2885" s="71">
        <v>1079</v>
      </c>
      <c r="D2885" s="64" t="s">
        <v>124</v>
      </c>
      <c r="E2885" s="72">
        <v>259.36</v>
      </c>
      <c r="F2885" s="62" t="s">
        <v>1963</v>
      </c>
      <c r="G2885" s="62" t="s">
        <v>1587</v>
      </c>
      <c r="H2885" s="62" t="s">
        <v>1551</v>
      </c>
    </row>
    <row r="2886" spans="1:8" x14ac:dyDescent="0.2">
      <c r="A2886" s="72" t="s">
        <v>2188</v>
      </c>
      <c r="B2886" s="74">
        <v>39339</v>
      </c>
      <c r="C2886" s="71">
        <v>174</v>
      </c>
      <c r="D2886" s="64" t="s">
        <v>124</v>
      </c>
      <c r="E2886" s="72">
        <v>709</v>
      </c>
      <c r="F2886" s="62" t="s">
        <v>1610</v>
      </c>
      <c r="G2886" s="62" t="s">
        <v>1587</v>
      </c>
      <c r="H2886" s="62" t="s">
        <v>1573</v>
      </c>
    </row>
    <row r="2887" spans="1:8" x14ac:dyDescent="0.2">
      <c r="A2887" s="72" t="s">
        <v>2189</v>
      </c>
      <c r="B2887" s="74">
        <v>39342</v>
      </c>
      <c r="C2887" s="71">
        <v>19</v>
      </c>
      <c r="D2887" s="64" t="s">
        <v>124</v>
      </c>
      <c r="E2887" s="72">
        <v>1034.1600000000001</v>
      </c>
      <c r="F2887" s="62" t="s">
        <v>1594</v>
      </c>
      <c r="G2887" s="62" t="s">
        <v>1587</v>
      </c>
      <c r="H2887" s="62" t="s">
        <v>1528</v>
      </c>
    </row>
    <row r="2888" spans="1:8" x14ac:dyDescent="0.2">
      <c r="A2888" s="72" t="s">
        <v>2190</v>
      </c>
      <c r="B2888" s="74">
        <v>39342</v>
      </c>
      <c r="C2888" s="71">
        <v>30</v>
      </c>
      <c r="D2888" s="64" t="s">
        <v>124</v>
      </c>
      <c r="E2888" s="72">
        <v>1460.4</v>
      </c>
      <c r="F2888" s="62" t="s">
        <v>1594</v>
      </c>
      <c r="G2888" s="62" t="s">
        <v>1587</v>
      </c>
      <c r="H2888" s="62" t="s">
        <v>1557</v>
      </c>
    </row>
    <row r="2889" spans="1:8" x14ac:dyDescent="0.2">
      <c r="A2889" s="72" t="s">
        <v>2191</v>
      </c>
      <c r="B2889" s="74">
        <v>39342</v>
      </c>
      <c r="C2889" s="71">
        <v>689</v>
      </c>
      <c r="D2889" s="64" t="s">
        <v>124</v>
      </c>
      <c r="E2889" s="27">
        <v>1566.96</v>
      </c>
      <c r="F2889" s="62" t="s">
        <v>1594</v>
      </c>
      <c r="G2889" s="62" t="s">
        <v>1587</v>
      </c>
      <c r="H2889" s="62" t="s">
        <v>1536</v>
      </c>
    </row>
    <row r="2890" spans="1:8" x14ac:dyDescent="0.2">
      <c r="A2890" s="72">
        <v>20</v>
      </c>
      <c r="B2890" s="74">
        <v>39343</v>
      </c>
      <c r="C2890" s="71">
        <v>670</v>
      </c>
      <c r="D2890" s="64" t="s">
        <v>124</v>
      </c>
      <c r="E2890" s="27">
        <v>5698.82</v>
      </c>
      <c r="F2890" s="62" t="s">
        <v>1591</v>
      </c>
      <c r="G2890" s="62" t="s">
        <v>1587</v>
      </c>
      <c r="H2890" s="62" t="s">
        <v>1555</v>
      </c>
    </row>
    <row r="2891" spans="1:8" x14ac:dyDescent="0.2">
      <c r="A2891" s="72" t="s">
        <v>2192</v>
      </c>
      <c r="B2891" s="74">
        <v>39343</v>
      </c>
      <c r="C2891" s="71">
        <v>1082</v>
      </c>
      <c r="D2891" s="64" t="s">
        <v>124</v>
      </c>
      <c r="E2891" s="27">
        <v>2621.11</v>
      </c>
      <c r="F2891" s="62" t="s">
        <v>1594</v>
      </c>
      <c r="G2891" s="62" t="s">
        <v>1587</v>
      </c>
      <c r="H2891" s="62" t="s">
        <v>1535</v>
      </c>
    </row>
    <row r="2892" spans="1:8" x14ac:dyDescent="0.2">
      <c r="A2892" s="72" t="s">
        <v>2193</v>
      </c>
      <c r="B2892" s="74">
        <v>39343</v>
      </c>
      <c r="C2892" s="71">
        <v>888</v>
      </c>
      <c r="D2892" s="64" t="s">
        <v>124</v>
      </c>
      <c r="E2892" s="27">
        <v>394.63</v>
      </c>
      <c r="F2892" s="62" t="s">
        <v>1594</v>
      </c>
      <c r="G2892" s="62" t="s">
        <v>1587</v>
      </c>
      <c r="H2892" s="62" t="s">
        <v>1528</v>
      </c>
    </row>
    <row r="2893" spans="1:8" x14ac:dyDescent="0.2">
      <c r="A2893" s="72" t="s">
        <v>2194</v>
      </c>
      <c r="B2893" s="74">
        <v>39343</v>
      </c>
      <c r="C2893" s="71">
        <v>1083</v>
      </c>
      <c r="D2893" s="64" t="s">
        <v>124</v>
      </c>
      <c r="E2893" s="27">
        <v>33871</v>
      </c>
      <c r="F2893" s="62" t="s">
        <v>1594</v>
      </c>
      <c r="G2893" s="62" t="s">
        <v>1587</v>
      </c>
      <c r="H2893" s="62" t="s">
        <v>1538</v>
      </c>
    </row>
    <row r="2894" spans="1:8" x14ac:dyDescent="0.2">
      <c r="A2894" s="72" t="s">
        <v>2195</v>
      </c>
      <c r="B2894" s="74">
        <v>39343</v>
      </c>
      <c r="C2894" s="71">
        <v>936</v>
      </c>
      <c r="D2894" s="64" t="s">
        <v>124</v>
      </c>
      <c r="E2894" s="27">
        <v>93.5</v>
      </c>
      <c r="F2894" s="62" t="s">
        <v>1594</v>
      </c>
      <c r="G2894" s="62" t="s">
        <v>1587</v>
      </c>
      <c r="H2894" s="62" t="s">
        <v>1528</v>
      </c>
    </row>
    <row r="2895" spans="1:8" x14ac:dyDescent="0.2">
      <c r="A2895" s="72" t="s">
        <v>2196</v>
      </c>
      <c r="B2895" s="74">
        <v>39343</v>
      </c>
      <c r="C2895" s="71">
        <v>529</v>
      </c>
      <c r="D2895" s="64" t="s">
        <v>124</v>
      </c>
      <c r="E2895" s="27">
        <v>25171</v>
      </c>
      <c r="F2895" s="62" t="s">
        <v>1594</v>
      </c>
      <c r="G2895" s="62" t="s">
        <v>1587</v>
      </c>
      <c r="H2895" s="62" t="s">
        <v>1568</v>
      </c>
    </row>
    <row r="2896" spans="1:8" x14ac:dyDescent="0.2">
      <c r="A2896" s="72" t="s">
        <v>2130</v>
      </c>
      <c r="B2896" s="74">
        <v>39343</v>
      </c>
      <c r="C2896" s="71">
        <v>936</v>
      </c>
      <c r="D2896" s="64" t="s">
        <v>124</v>
      </c>
      <c r="E2896" s="27">
        <v>394.63</v>
      </c>
      <c r="F2896" s="62" t="s">
        <v>1594</v>
      </c>
      <c r="G2896" s="62" t="s">
        <v>1587</v>
      </c>
      <c r="H2896" s="62" t="s">
        <v>1528</v>
      </c>
    </row>
    <row r="2897" spans="1:8" x14ac:dyDescent="0.2">
      <c r="A2897" s="72" t="s">
        <v>2197</v>
      </c>
      <c r="B2897" s="74">
        <v>39343</v>
      </c>
      <c r="C2897" s="71">
        <v>795</v>
      </c>
      <c r="D2897" s="64" t="s">
        <v>124</v>
      </c>
      <c r="E2897" s="27">
        <v>2420.3000000000002</v>
      </c>
      <c r="F2897" s="62" t="s">
        <v>1963</v>
      </c>
      <c r="G2897" s="62" t="s">
        <v>1587</v>
      </c>
      <c r="H2897" s="62" t="s">
        <v>1535</v>
      </c>
    </row>
    <row r="2898" spans="1:8" x14ac:dyDescent="0.2">
      <c r="A2898" s="72" t="s">
        <v>2369</v>
      </c>
      <c r="B2898" s="74">
        <v>39344</v>
      </c>
      <c r="C2898" s="71">
        <v>1080</v>
      </c>
      <c r="D2898" s="64" t="s">
        <v>124</v>
      </c>
      <c r="E2898" s="27">
        <v>25171</v>
      </c>
      <c r="F2898" s="62" t="s">
        <v>1594</v>
      </c>
      <c r="G2898" s="62" t="s">
        <v>1587</v>
      </c>
      <c r="H2898" s="62" t="s">
        <v>1538</v>
      </c>
    </row>
    <row r="2899" spans="1:8" x14ac:dyDescent="0.2">
      <c r="A2899" s="72" t="s">
        <v>2370</v>
      </c>
      <c r="B2899" s="74">
        <v>39344</v>
      </c>
      <c r="C2899" s="71">
        <v>78</v>
      </c>
      <c r="D2899" s="64" t="s">
        <v>124</v>
      </c>
      <c r="E2899" s="27">
        <v>-394.63</v>
      </c>
      <c r="F2899" s="62" t="s">
        <v>1594</v>
      </c>
      <c r="G2899" s="62" t="s">
        <v>1587</v>
      </c>
      <c r="H2899" s="62" t="s">
        <v>1597</v>
      </c>
    </row>
    <row r="2900" spans="1:8" x14ac:dyDescent="0.2">
      <c r="A2900" s="72" t="s">
        <v>2371</v>
      </c>
      <c r="B2900" s="74">
        <v>39345</v>
      </c>
      <c r="C2900" s="71">
        <v>243</v>
      </c>
      <c r="D2900" s="64" t="s">
        <v>124</v>
      </c>
      <c r="E2900" s="27">
        <v>25171</v>
      </c>
      <c r="F2900" s="62" t="s">
        <v>1594</v>
      </c>
      <c r="G2900" s="62" t="s">
        <v>1587</v>
      </c>
      <c r="H2900" s="62" t="s">
        <v>1535</v>
      </c>
    </row>
    <row r="2901" spans="1:8" x14ac:dyDescent="0.2">
      <c r="A2901" s="72" t="s">
        <v>2372</v>
      </c>
      <c r="B2901" s="74">
        <v>39345</v>
      </c>
      <c r="C2901" s="71">
        <v>1053</v>
      </c>
      <c r="D2901" s="64" t="s">
        <v>124</v>
      </c>
      <c r="E2901" s="27">
        <v>273.83999999999997</v>
      </c>
      <c r="F2901" s="62" t="s">
        <v>1594</v>
      </c>
      <c r="G2901" s="62" t="s">
        <v>1587</v>
      </c>
      <c r="H2901" s="62" t="s">
        <v>1597</v>
      </c>
    </row>
    <row r="2902" spans="1:8" x14ac:dyDescent="0.2">
      <c r="A2902" s="72" t="s">
        <v>2375</v>
      </c>
      <c r="B2902" s="74">
        <v>39345</v>
      </c>
      <c r="C2902" s="71">
        <v>1085</v>
      </c>
      <c r="D2902" s="64" t="s">
        <v>124</v>
      </c>
      <c r="E2902" s="27">
        <v>1687.91</v>
      </c>
      <c r="F2902" s="62" t="s">
        <v>1594</v>
      </c>
      <c r="G2902" s="62" t="s">
        <v>1587</v>
      </c>
      <c r="H2902" s="62" t="s">
        <v>1530</v>
      </c>
    </row>
    <row r="2903" spans="1:8" x14ac:dyDescent="0.2">
      <c r="A2903" s="72" t="s">
        <v>2377</v>
      </c>
      <c r="B2903" s="74">
        <v>39345</v>
      </c>
      <c r="C2903" s="71">
        <v>234</v>
      </c>
      <c r="D2903" s="64" t="s">
        <v>1399</v>
      </c>
      <c r="E2903" s="72">
        <v>7800</v>
      </c>
      <c r="F2903" s="62" t="s">
        <v>1594</v>
      </c>
      <c r="G2903" s="62" t="s">
        <v>1587</v>
      </c>
      <c r="H2903" s="62" t="s">
        <v>1597</v>
      </c>
    </row>
    <row r="2904" spans="1:8" x14ac:dyDescent="0.2">
      <c r="A2904" s="72" t="s">
        <v>2379</v>
      </c>
      <c r="B2904" s="74">
        <v>39345</v>
      </c>
      <c r="C2904" s="71">
        <v>234</v>
      </c>
      <c r="D2904" s="64" t="s">
        <v>1399</v>
      </c>
      <c r="E2904" s="27">
        <v>147.85</v>
      </c>
      <c r="F2904" s="62" t="s">
        <v>1594</v>
      </c>
      <c r="G2904" s="62" t="s">
        <v>1587</v>
      </c>
      <c r="H2904" s="62" t="s">
        <v>1597</v>
      </c>
    </row>
    <row r="2905" spans="1:8" x14ac:dyDescent="0.2">
      <c r="A2905" s="72" t="s">
        <v>2380</v>
      </c>
      <c r="B2905" s="74">
        <v>39345</v>
      </c>
      <c r="C2905" s="71">
        <v>656</v>
      </c>
      <c r="D2905" s="64" t="s">
        <v>1399</v>
      </c>
      <c r="E2905" s="27">
        <v>46.4</v>
      </c>
      <c r="F2905" s="62" t="s">
        <v>1594</v>
      </c>
      <c r="G2905" s="62" t="s">
        <v>1587</v>
      </c>
      <c r="H2905" s="62" t="s">
        <v>1573</v>
      </c>
    </row>
    <row r="2906" spans="1:8" x14ac:dyDescent="0.2">
      <c r="A2906" s="72" t="s">
        <v>2381</v>
      </c>
      <c r="B2906" s="74">
        <v>39345</v>
      </c>
      <c r="C2906" s="71">
        <v>234</v>
      </c>
      <c r="D2906" s="64" t="s">
        <v>2838</v>
      </c>
      <c r="E2906" s="72">
        <v>5495</v>
      </c>
      <c r="F2906" s="62" t="s">
        <v>1594</v>
      </c>
      <c r="G2906" s="62" t="s">
        <v>1587</v>
      </c>
      <c r="H2906" s="62" t="s">
        <v>1597</v>
      </c>
    </row>
    <row r="2907" spans="1:8" x14ac:dyDescent="0.2">
      <c r="A2907" s="72" t="s">
        <v>2382</v>
      </c>
      <c r="B2907" s="74">
        <v>39345</v>
      </c>
      <c r="C2907" s="71">
        <v>295</v>
      </c>
      <c r="D2907" s="64" t="s">
        <v>2839</v>
      </c>
      <c r="E2907" s="72">
        <v>59.7</v>
      </c>
      <c r="F2907" s="62" t="s">
        <v>1594</v>
      </c>
      <c r="G2907" s="62" t="s">
        <v>1587</v>
      </c>
      <c r="H2907" s="62" t="s">
        <v>1597</v>
      </c>
    </row>
    <row r="2908" spans="1:8" x14ac:dyDescent="0.2">
      <c r="A2908" s="72" t="s">
        <v>2383</v>
      </c>
      <c r="B2908" s="74">
        <v>39345</v>
      </c>
      <c r="C2908" s="71">
        <v>234</v>
      </c>
      <c r="D2908" s="64" t="s">
        <v>2840</v>
      </c>
      <c r="E2908" s="72">
        <v>2380</v>
      </c>
      <c r="F2908" s="62" t="s">
        <v>1594</v>
      </c>
      <c r="G2908" s="62" t="s">
        <v>1587</v>
      </c>
      <c r="H2908" s="62" t="s">
        <v>1597</v>
      </c>
    </row>
    <row r="2909" spans="1:8" x14ac:dyDescent="0.2">
      <c r="A2909" s="72" t="s">
        <v>2384</v>
      </c>
      <c r="B2909" s="74">
        <v>39345</v>
      </c>
      <c r="C2909" s="71">
        <v>176</v>
      </c>
      <c r="D2909" s="64" t="s">
        <v>1381</v>
      </c>
      <c r="E2909" s="72">
        <v>262</v>
      </c>
      <c r="F2909" s="62" t="s">
        <v>1599</v>
      </c>
      <c r="G2909" s="62" t="s">
        <v>1587</v>
      </c>
      <c r="H2909" s="62" t="s">
        <v>1528</v>
      </c>
    </row>
    <row r="2910" spans="1:8" x14ac:dyDescent="0.2">
      <c r="A2910" s="72" t="s">
        <v>2385</v>
      </c>
      <c r="B2910" s="74">
        <v>39345</v>
      </c>
      <c r="C2910" s="71">
        <v>402</v>
      </c>
      <c r="D2910" s="64" t="s">
        <v>1381</v>
      </c>
      <c r="E2910" s="27">
        <v>316.48</v>
      </c>
      <c r="F2910" s="62" t="s">
        <v>1591</v>
      </c>
      <c r="G2910" s="62" t="s">
        <v>1588</v>
      </c>
      <c r="H2910" s="62" t="s">
        <v>1753</v>
      </c>
    </row>
    <row r="2911" spans="1:8" x14ac:dyDescent="0.2">
      <c r="A2911" s="72" t="s">
        <v>2387</v>
      </c>
      <c r="B2911" s="74">
        <v>39346</v>
      </c>
      <c r="C2911" s="71">
        <v>402</v>
      </c>
      <c r="D2911" s="64" t="s">
        <v>1437</v>
      </c>
      <c r="E2911" s="72">
        <v>14650</v>
      </c>
      <c r="F2911" s="62" t="s">
        <v>1591</v>
      </c>
      <c r="G2911" s="62" t="s">
        <v>1588</v>
      </c>
      <c r="H2911" s="62" t="s">
        <v>1753</v>
      </c>
    </row>
    <row r="2912" spans="1:8" x14ac:dyDescent="0.2">
      <c r="A2912" s="72" t="s">
        <v>2388</v>
      </c>
      <c r="B2912" s="74">
        <v>39346</v>
      </c>
      <c r="C2912" s="71">
        <v>47</v>
      </c>
      <c r="D2912" s="64" t="s">
        <v>1437</v>
      </c>
      <c r="E2912" s="72">
        <v>14650</v>
      </c>
      <c r="F2912" s="62" t="s">
        <v>1963</v>
      </c>
      <c r="G2912" s="62" t="s">
        <v>1587</v>
      </c>
      <c r="H2912" s="62" t="s">
        <v>1528</v>
      </c>
    </row>
    <row r="2913" spans="1:8" x14ac:dyDescent="0.2">
      <c r="A2913" s="72" t="s">
        <v>2390</v>
      </c>
      <c r="B2913" s="74">
        <v>39346</v>
      </c>
      <c r="C2913" s="71">
        <v>1086</v>
      </c>
      <c r="D2913" s="64" t="s">
        <v>1437</v>
      </c>
      <c r="E2913" s="72">
        <v>331.58</v>
      </c>
      <c r="F2913" s="62" t="s">
        <v>1591</v>
      </c>
      <c r="G2913" s="62" t="s">
        <v>1587</v>
      </c>
      <c r="H2913" s="62" t="s">
        <v>1571</v>
      </c>
    </row>
    <row r="2914" spans="1:8" x14ac:dyDescent="0.2">
      <c r="A2914" s="72">
        <v>21</v>
      </c>
      <c r="B2914" s="74">
        <v>39349</v>
      </c>
      <c r="C2914" s="71">
        <v>295</v>
      </c>
      <c r="D2914" s="64" t="s">
        <v>1437</v>
      </c>
      <c r="E2914" s="72">
        <v>324</v>
      </c>
      <c r="F2914" s="62" t="s">
        <v>1594</v>
      </c>
      <c r="G2914" s="62" t="s">
        <v>1587</v>
      </c>
      <c r="H2914" s="62" t="s">
        <v>1597</v>
      </c>
    </row>
    <row r="2915" spans="1:8" x14ac:dyDescent="0.2">
      <c r="A2915" s="72" t="s">
        <v>2391</v>
      </c>
      <c r="B2915" s="74">
        <v>39349</v>
      </c>
      <c r="C2915" s="71">
        <v>376</v>
      </c>
      <c r="D2915" s="64" t="s">
        <v>1437</v>
      </c>
      <c r="E2915" s="27">
        <v>511.39</v>
      </c>
      <c r="F2915" s="62" t="s">
        <v>1963</v>
      </c>
      <c r="G2915" s="62" t="s">
        <v>1587</v>
      </c>
      <c r="H2915" s="62" t="s">
        <v>1528</v>
      </c>
    </row>
    <row r="2916" spans="1:8" x14ac:dyDescent="0.2">
      <c r="A2916" s="72" t="s">
        <v>2392</v>
      </c>
      <c r="B2916" s="74">
        <v>39349</v>
      </c>
      <c r="C2916" s="71">
        <v>1087</v>
      </c>
      <c r="D2916" s="64" t="s">
        <v>1437</v>
      </c>
      <c r="E2916" s="27">
        <v>-511.39</v>
      </c>
      <c r="F2916" s="62" t="s">
        <v>1963</v>
      </c>
      <c r="G2916" s="62" t="s">
        <v>1587</v>
      </c>
      <c r="H2916" s="62" t="s">
        <v>1551</v>
      </c>
    </row>
    <row r="2917" spans="1:8" x14ac:dyDescent="0.2">
      <c r="A2917" s="72" t="s">
        <v>2393</v>
      </c>
      <c r="B2917" s="74">
        <v>39349</v>
      </c>
      <c r="C2917" s="71">
        <v>30</v>
      </c>
      <c r="D2917" s="64" t="s">
        <v>2841</v>
      </c>
      <c r="E2917" s="72">
        <v>498.75</v>
      </c>
      <c r="F2917" s="62" t="s">
        <v>1610</v>
      </c>
      <c r="G2917" s="62" t="s">
        <v>1587</v>
      </c>
      <c r="H2917" s="62" t="s">
        <v>1557</v>
      </c>
    </row>
    <row r="2918" spans="1:8" x14ac:dyDescent="0.2">
      <c r="A2918" s="72" t="s">
        <v>2394</v>
      </c>
      <c r="B2918" s="74">
        <v>39350</v>
      </c>
      <c r="C2918" s="71">
        <v>1088</v>
      </c>
      <c r="D2918" s="64" t="s">
        <v>2841</v>
      </c>
      <c r="E2918" s="72">
        <v>731.9</v>
      </c>
      <c r="F2918" s="62" t="s">
        <v>1594</v>
      </c>
      <c r="G2918" s="62" t="s">
        <v>1587</v>
      </c>
      <c r="H2918" s="62" t="s">
        <v>1545</v>
      </c>
    </row>
    <row r="2919" spans="1:8" x14ac:dyDescent="0.2">
      <c r="A2919" s="72" t="s">
        <v>2395</v>
      </c>
      <c r="B2919" s="74">
        <v>39350</v>
      </c>
      <c r="C2919" s="71">
        <v>308</v>
      </c>
      <c r="D2919" s="64" t="s">
        <v>2842</v>
      </c>
      <c r="E2919" s="72">
        <v>16163.79</v>
      </c>
      <c r="F2919" s="62" t="s">
        <v>1591</v>
      </c>
      <c r="G2919" s="62" t="s">
        <v>1587</v>
      </c>
      <c r="H2919" s="62" t="s">
        <v>1597</v>
      </c>
    </row>
    <row r="2920" spans="1:8" x14ac:dyDescent="0.2">
      <c r="A2920" s="72" t="s">
        <v>2396</v>
      </c>
      <c r="B2920" s="74">
        <v>39350</v>
      </c>
      <c r="C2920" s="71">
        <v>1092</v>
      </c>
      <c r="D2920" s="64" t="s">
        <v>2842</v>
      </c>
      <c r="E2920" s="72">
        <v>5547.41</v>
      </c>
      <c r="F2920" s="62" t="s">
        <v>1594</v>
      </c>
      <c r="G2920" s="62" t="s">
        <v>1587</v>
      </c>
      <c r="H2920" s="62" t="s">
        <v>1597</v>
      </c>
    </row>
    <row r="2921" spans="1:8" x14ac:dyDescent="0.2">
      <c r="A2921" s="72" t="s">
        <v>2397</v>
      </c>
      <c r="B2921" s="74">
        <v>39350</v>
      </c>
      <c r="C2921" s="71">
        <v>19</v>
      </c>
      <c r="D2921" s="64" t="s">
        <v>2842</v>
      </c>
      <c r="E2921" s="72">
        <v>10344.83</v>
      </c>
      <c r="F2921" s="62" t="s">
        <v>1610</v>
      </c>
      <c r="G2921" s="62" t="s">
        <v>1587</v>
      </c>
      <c r="H2921" s="62" t="s">
        <v>1528</v>
      </c>
    </row>
    <row r="2922" spans="1:8" x14ac:dyDescent="0.2">
      <c r="A2922" s="72" t="s">
        <v>2398</v>
      </c>
      <c r="B2922" s="74">
        <v>39350</v>
      </c>
      <c r="C2922" s="71">
        <v>1091</v>
      </c>
      <c r="D2922" s="64" t="s">
        <v>2842</v>
      </c>
      <c r="E2922" s="27">
        <v>266</v>
      </c>
      <c r="F2922" s="62" t="s">
        <v>1610</v>
      </c>
      <c r="G2922" s="62" t="s">
        <v>1587</v>
      </c>
      <c r="H2922" s="62" t="s">
        <v>1538</v>
      </c>
    </row>
    <row r="2923" spans="1:8" x14ac:dyDescent="0.2">
      <c r="A2923" s="72" t="s">
        <v>2399</v>
      </c>
      <c r="B2923" s="74">
        <v>39351</v>
      </c>
      <c r="C2923" s="71">
        <v>1090</v>
      </c>
      <c r="D2923" s="64" t="s">
        <v>2842</v>
      </c>
      <c r="E2923" s="27">
        <v>1502.3</v>
      </c>
      <c r="F2923" s="62" t="s">
        <v>1610</v>
      </c>
      <c r="G2923" s="62" t="s">
        <v>1587</v>
      </c>
      <c r="H2923" s="62" t="s">
        <v>1538</v>
      </c>
    </row>
    <row r="2924" spans="1:8" x14ac:dyDescent="0.2">
      <c r="A2924" s="72" t="s">
        <v>2400</v>
      </c>
      <c r="B2924" s="74">
        <v>39351</v>
      </c>
      <c r="C2924" s="71">
        <v>530</v>
      </c>
      <c r="D2924" s="64" t="s">
        <v>2843</v>
      </c>
      <c r="E2924" s="72">
        <v>600</v>
      </c>
      <c r="F2924" s="62" t="s">
        <v>1963</v>
      </c>
      <c r="G2924" s="62" t="s">
        <v>1587</v>
      </c>
      <c r="H2924" s="62" t="s">
        <v>1528</v>
      </c>
    </row>
    <row r="2925" spans="1:8" x14ac:dyDescent="0.2">
      <c r="A2925" s="72" t="s">
        <v>2401</v>
      </c>
      <c r="B2925" s="74">
        <v>39351</v>
      </c>
      <c r="C2925" s="71">
        <v>663</v>
      </c>
      <c r="D2925" s="64" t="s">
        <v>2843</v>
      </c>
      <c r="E2925" s="72">
        <v>942</v>
      </c>
      <c r="F2925" s="62" t="s">
        <v>1610</v>
      </c>
      <c r="G2925" s="62" t="s">
        <v>1587</v>
      </c>
      <c r="H2925" s="62" t="s">
        <v>1538</v>
      </c>
    </row>
    <row r="2926" spans="1:8" x14ac:dyDescent="0.2">
      <c r="A2926" s="72" t="s">
        <v>2402</v>
      </c>
      <c r="B2926" s="74">
        <v>39351</v>
      </c>
      <c r="C2926" s="71">
        <v>824</v>
      </c>
      <c r="D2926" s="64" t="s">
        <v>2844</v>
      </c>
      <c r="E2926" s="72">
        <v>5075</v>
      </c>
      <c r="F2926" s="62" t="s">
        <v>1594</v>
      </c>
      <c r="G2926" s="62" t="s">
        <v>1587</v>
      </c>
      <c r="H2926" s="62" t="s">
        <v>1544</v>
      </c>
    </row>
    <row r="2927" spans="1:8" x14ac:dyDescent="0.2">
      <c r="A2927" s="72" t="s">
        <v>2403</v>
      </c>
      <c r="B2927" s="74">
        <v>39352</v>
      </c>
      <c r="C2927" s="71">
        <v>523</v>
      </c>
      <c r="D2927" s="64" t="s">
        <v>2844</v>
      </c>
      <c r="E2927" s="72">
        <v>6050</v>
      </c>
      <c r="F2927" s="62" t="s">
        <v>1594</v>
      </c>
      <c r="G2927" s="62" t="s">
        <v>1587</v>
      </c>
      <c r="H2927" s="62" t="s">
        <v>1557</v>
      </c>
    </row>
    <row r="2928" spans="1:8" x14ac:dyDescent="0.2">
      <c r="A2928" s="72" t="s">
        <v>2404</v>
      </c>
      <c r="B2928" s="74">
        <v>39352</v>
      </c>
      <c r="C2928" s="71">
        <v>934</v>
      </c>
      <c r="D2928" s="64" t="s">
        <v>2844</v>
      </c>
      <c r="E2928" s="72">
        <v>298.88</v>
      </c>
      <c r="F2928" s="62" t="s">
        <v>1963</v>
      </c>
      <c r="G2928" s="62" t="s">
        <v>1587</v>
      </c>
      <c r="H2928" s="62" t="s">
        <v>1528</v>
      </c>
    </row>
    <row r="2929" spans="1:8" x14ac:dyDescent="0.2">
      <c r="A2929" s="72" t="s">
        <v>2405</v>
      </c>
      <c r="B2929" s="74">
        <v>39352</v>
      </c>
      <c r="C2929" s="71">
        <v>651</v>
      </c>
      <c r="D2929" s="64" t="s">
        <v>237</v>
      </c>
      <c r="E2929" s="72">
        <v>79000</v>
      </c>
      <c r="F2929" s="62" t="s">
        <v>1963</v>
      </c>
      <c r="G2929" s="62" t="s">
        <v>1587</v>
      </c>
      <c r="H2929" s="62" t="s">
        <v>1548</v>
      </c>
    </row>
    <row r="2930" spans="1:8" x14ac:dyDescent="0.2">
      <c r="A2930" s="72" t="s">
        <v>2406</v>
      </c>
      <c r="B2930" s="74">
        <v>39352</v>
      </c>
      <c r="C2930" s="71">
        <v>651</v>
      </c>
      <c r="D2930" s="64" t="s">
        <v>237</v>
      </c>
      <c r="E2930" s="72">
        <v>3952.97</v>
      </c>
      <c r="F2930" s="62" t="s">
        <v>1963</v>
      </c>
      <c r="G2930" s="62" t="s">
        <v>1587</v>
      </c>
      <c r="H2930" s="62" t="s">
        <v>1548</v>
      </c>
    </row>
    <row r="2931" spans="1:8" x14ac:dyDescent="0.2">
      <c r="A2931" s="72" t="s">
        <v>2407</v>
      </c>
      <c r="B2931" s="74">
        <v>39352</v>
      </c>
      <c r="C2931" s="71">
        <v>957</v>
      </c>
      <c r="D2931" s="64" t="s">
        <v>237</v>
      </c>
      <c r="E2931" s="72">
        <v>-790</v>
      </c>
      <c r="F2931" s="62" t="s">
        <v>1610</v>
      </c>
      <c r="G2931" s="62" t="s">
        <v>1587</v>
      </c>
      <c r="H2931" s="62" t="s">
        <v>1535</v>
      </c>
    </row>
    <row r="2932" spans="1:8" x14ac:dyDescent="0.2">
      <c r="A2932" s="72" t="s">
        <v>2408</v>
      </c>
      <c r="B2932" s="74">
        <v>39353</v>
      </c>
      <c r="C2932" s="71">
        <v>957</v>
      </c>
      <c r="D2932" s="64" t="s">
        <v>237</v>
      </c>
      <c r="E2932" s="72">
        <v>-39.520000000000003</v>
      </c>
      <c r="F2932" s="62" t="s">
        <v>1610</v>
      </c>
      <c r="G2932" s="62" t="s">
        <v>1587</v>
      </c>
      <c r="H2932" s="62" t="s">
        <v>1535</v>
      </c>
    </row>
    <row r="2933" spans="1:8" x14ac:dyDescent="0.2">
      <c r="A2933" s="72" t="s">
        <v>2409</v>
      </c>
      <c r="B2933" s="74">
        <v>39353</v>
      </c>
      <c r="C2933" s="71">
        <v>957</v>
      </c>
      <c r="D2933" s="64" t="s">
        <v>237</v>
      </c>
      <c r="E2933" s="72">
        <v>43943</v>
      </c>
      <c r="F2933" s="62" t="s">
        <v>1610</v>
      </c>
      <c r="G2933" s="62" t="s">
        <v>1587</v>
      </c>
      <c r="H2933" s="62" t="s">
        <v>1535</v>
      </c>
    </row>
    <row r="2934" spans="1:8" x14ac:dyDescent="0.2">
      <c r="A2934" s="72" t="s">
        <v>2410</v>
      </c>
      <c r="B2934" s="74">
        <v>39353</v>
      </c>
      <c r="C2934" s="71">
        <v>957</v>
      </c>
      <c r="D2934" s="64" t="s">
        <v>237</v>
      </c>
      <c r="E2934" s="72">
        <v>-659.14</v>
      </c>
      <c r="F2934" s="62" t="s">
        <v>1610</v>
      </c>
      <c r="G2934" s="62" t="s">
        <v>1587</v>
      </c>
      <c r="H2934" s="62" t="s">
        <v>1535</v>
      </c>
    </row>
    <row r="2935" spans="1:8" x14ac:dyDescent="0.2">
      <c r="A2935" s="72" t="s">
        <v>2411</v>
      </c>
      <c r="B2935" s="74">
        <v>39353</v>
      </c>
      <c r="C2935" s="71">
        <v>957</v>
      </c>
      <c r="D2935" s="64" t="s">
        <v>237</v>
      </c>
      <c r="E2935" s="27">
        <v>42951</v>
      </c>
      <c r="F2935" s="62" t="s">
        <v>1610</v>
      </c>
      <c r="G2935" s="62" t="s">
        <v>1587</v>
      </c>
      <c r="H2935" s="62" t="s">
        <v>1535</v>
      </c>
    </row>
    <row r="2936" spans="1:8" x14ac:dyDescent="0.2">
      <c r="A2936" s="72" t="s">
        <v>2412</v>
      </c>
      <c r="B2936" s="74">
        <v>39353</v>
      </c>
      <c r="C2936" s="71">
        <v>957</v>
      </c>
      <c r="D2936" s="64" t="s">
        <v>2845</v>
      </c>
      <c r="E2936" s="72">
        <v>52200</v>
      </c>
      <c r="F2936" s="62" t="s">
        <v>1610</v>
      </c>
      <c r="G2936" s="62" t="s">
        <v>1587</v>
      </c>
      <c r="H2936" s="62" t="s">
        <v>1535</v>
      </c>
    </row>
    <row r="2937" spans="1:8" x14ac:dyDescent="0.2">
      <c r="A2937" s="72" t="s">
        <v>2413</v>
      </c>
      <c r="B2937" s="74">
        <v>39353</v>
      </c>
      <c r="C2937" s="71">
        <v>957</v>
      </c>
      <c r="D2937" s="64" t="s">
        <v>2846</v>
      </c>
      <c r="E2937" s="72">
        <v>13250</v>
      </c>
      <c r="F2937" s="62" t="s">
        <v>1610</v>
      </c>
      <c r="G2937" s="62" t="s">
        <v>1587</v>
      </c>
      <c r="H2937" s="62" t="s">
        <v>1535</v>
      </c>
    </row>
    <row r="2938" spans="1:8" x14ac:dyDescent="0.2">
      <c r="A2938" s="72" t="s">
        <v>2414</v>
      </c>
      <c r="B2938" s="74">
        <v>39353</v>
      </c>
      <c r="C2938" s="71">
        <v>516</v>
      </c>
      <c r="D2938" s="64" t="s">
        <v>2846</v>
      </c>
      <c r="E2938" s="72">
        <v>13250</v>
      </c>
      <c r="F2938" s="62" t="s">
        <v>1594</v>
      </c>
      <c r="G2938" s="62" t="s">
        <v>1587</v>
      </c>
      <c r="H2938" s="62" t="s">
        <v>1538</v>
      </c>
    </row>
    <row r="2939" spans="1:8" x14ac:dyDescent="0.2">
      <c r="A2939" s="72" t="s">
        <v>2415</v>
      </c>
      <c r="B2939" s="74">
        <v>39353</v>
      </c>
      <c r="C2939" s="71">
        <v>730</v>
      </c>
      <c r="D2939" s="64" t="s">
        <v>1499</v>
      </c>
      <c r="E2939" s="72">
        <v>13297</v>
      </c>
      <c r="F2939" s="62" t="s">
        <v>1594</v>
      </c>
      <c r="G2939" s="62" t="s">
        <v>1587</v>
      </c>
      <c r="H2939" s="62" t="s">
        <v>1597</v>
      </c>
    </row>
    <row r="2940" spans="1:8" x14ac:dyDescent="0.2">
      <c r="A2940" s="72" t="s">
        <v>2416</v>
      </c>
      <c r="B2940" s="74">
        <v>39357</v>
      </c>
      <c r="C2940" s="71">
        <v>743</v>
      </c>
      <c r="D2940" s="64" t="s">
        <v>873</v>
      </c>
      <c r="E2940" s="72">
        <v>1693</v>
      </c>
      <c r="F2940" s="62" t="s">
        <v>1963</v>
      </c>
      <c r="G2940" s="62" t="s">
        <v>1587</v>
      </c>
      <c r="H2940" s="62" t="s">
        <v>1560</v>
      </c>
    </row>
    <row r="2941" spans="1:8" x14ac:dyDescent="0.2">
      <c r="A2941" s="72" t="s">
        <v>2417</v>
      </c>
      <c r="B2941" s="74">
        <v>39358</v>
      </c>
      <c r="C2941" s="71">
        <v>1093</v>
      </c>
      <c r="D2941" s="64" t="s">
        <v>873</v>
      </c>
      <c r="E2941" s="72">
        <v>225</v>
      </c>
      <c r="F2941" s="62" t="s">
        <v>1594</v>
      </c>
      <c r="G2941" s="62" t="s">
        <v>1587</v>
      </c>
      <c r="H2941" s="62" t="s">
        <v>1597</v>
      </c>
    </row>
    <row r="2942" spans="1:8" x14ac:dyDescent="0.2">
      <c r="A2942" s="72" t="s">
        <v>2418</v>
      </c>
      <c r="B2942" s="74">
        <v>39363</v>
      </c>
      <c r="C2942" s="71">
        <v>289</v>
      </c>
      <c r="D2942" s="64" t="s">
        <v>873</v>
      </c>
      <c r="E2942" s="72">
        <v>569.75</v>
      </c>
      <c r="F2942" s="62" t="s">
        <v>1599</v>
      </c>
      <c r="G2942" s="62" t="s">
        <v>1587</v>
      </c>
      <c r="H2942" s="62" t="s">
        <v>1528</v>
      </c>
    </row>
    <row r="2943" spans="1:8" x14ac:dyDescent="0.2">
      <c r="A2943" s="72" t="s">
        <v>2419</v>
      </c>
      <c r="B2943" s="74">
        <v>39363</v>
      </c>
      <c r="C2943" s="71">
        <v>94</v>
      </c>
      <c r="D2943" s="64" t="s">
        <v>873</v>
      </c>
      <c r="E2943" s="72">
        <v>879.22</v>
      </c>
      <c r="F2943" s="62" t="s">
        <v>1594</v>
      </c>
      <c r="G2943" s="62" t="s">
        <v>1587</v>
      </c>
      <c r="H2943" s="62" t="s">
        <v>1572</v>
      </c>
    </row>
    <row r="2944" spans="1:8" x14ac:dyDescent="0.2">
      <c r="A2944" s="72" t="s">
        <v>2420</v>
      </c>
      <c r="B2944" s="74">
        <v>39363</v>
      </c>
      <c r="C2944" s="71">
        <v>603</v>
      </c>
      <c r="D2944" s="64" t="s">
        <v>873</v>
      </c>
      <c r="E2944" s="72">
        <v>60</v>
      </c>
      <c r="F2944" s="62" t="s">
        <v>1594</v>
      </c>
      <c r="G2944" s="62" t="s">
        <v>1587</v>
      </c>
      <c r="H2944" s="62" t="s">
        <v>1538</v>
      </c>
    </row>
    <row r="2945" spans="1:8" x14ac:dyDescent="0.2">
      <c r="A2945" s="72" t="s">
        <v>2422</v>
      </c>
      <c r="B2945" s="74">
        <v>39363</v>
      </c>
      <c r="C2945" s="71">
        <v>912</v>
      </c>
      <c r="D2945" s="64" t="s">
        <v>873</v>
      </c>
      <c r="E2945" s="72">
        <v>396.65</v>
      </c>
      <c r="F2945" s="62" t="s">
        <v>2538</v>
      </c>
      <c r="G2945" s="62" t="s">
        <v>1588</v>
      </c>
      <c r="H2945" s="62" t="s">
        <v>2271</v>
      </c>
    </row>
    <row r="2946" spans="1:8" x14ac:dyDescent="0.2">
      <c r="A2946" s="72" t="s">
        <v>2423</v>
      </c>
      <c r="B2946" s="74">
        <v>39364</v>
      </c>
      <c r="C2946" s="71">
        <v>817</v>
      </c>
      <c r="D2946" s="64" t="s">
        <v>873</v>
      </c>
      <c r="E2946" s="72">
        <v>949.87</v>
      </c>
      <c r="F2946" s="62" t="s">
        <v>1594</v>
      </c>
      <c r="G2946" s="62" t="s">
        <v>1587</v>
      </c>
      <c r="H2946" s="62" t="s">
        <v>1535</v>
      </c>
    </row>
    <row r="2947" spans="1:8" x14ac:dyDescent="0.2">
      <c r="A2947" s="72" t="s">
        <v>2425</v>
      </c>
      <c r="B2947" s="74">
        <v>39365</v>
      </c>
      <c r="C2947" s="71">
        <v>958</v>
      </c>
      <c r="D2947" s="64" t="s">
        <v>873</v>
      </c>
      <c r="E2947" s="72">
        <v>386.45</v>
      </c>
      <c r="F2947" s="62" t="s">
        <v>1610</v>
      </c>
      <c r="G2947" s="62" t="s">
        <v>1587</v>
      </c>
      <c r="H2947" s="62" t="s">
        <v>1544</v>
      </c>
    </row>
    <row r="2948" spans="1:8" x14ac:dyDescent="0.2">
      <c r="A2948" s="72" t="s">
        <v>2426</v>
      </c>
      <c r="B2948" s="74">
        <v>39370</v>
      </c>
      <c r="C2948" s="71">
        <v>530</v>
      </c>
      <c r="D2948" s="64" t="s">
        <v>873</v>
      </c>
      <c r="E2948" s="72">
        <v>1393.31</v>
      </c>
      <c r="F2948" s="62" t="s">
        <v>1963</v>
      </c>
      <c r="G2948" s="62" t="s">
        <v>1587</v>
      </c>
      <c r="H2948" s="62" t="s">
        <v>1528</v>
      </c>
    </row>
    <row r="2949" spans="1:8" x14ac:dyDescent="0.2">
      <c r="A2949" s="72" t="s">
        <v>2428</v>
      </c>
      <c r="B2949" s="74">
        <v>39370</v>
      </c>
      <c r="C2949" s="71">
        <v>770</v>
      </c>
      <c r="D2949" s="64" t="s">
        <v>873</v>
      </c>
      <c r="E2949" s="69">
        <v>65.25</v>
      </c>
      <c r="F2949" s="62" t="s">
        <v>2810</v>
      </c>
      <c r="G2949" s="62" t="s">
        <v>1587</v>
      </c>
      <c r="H2949" s="62" t="s">
        <v>1528</v>
      </c>
    </row>
    <row r="2950" spans="1:8" x14ac:dyDescent="0.2">
      <c r="A2950" s="72" t="s">
        <v>2429</v>
      </c>
      <c r="B2950" s="74">
        <v>39370</v>
      </c>
      <c r="C2950" s="71">
        <v>1094</v>
      </c>
      <c r="D2950" s="64" t="s">
        <v>873</v>
      </c>
      <c r="E2950" s="27">
        <v>6900</v>
      </c>
      <c r="F2950" s="62" t="s">
        <v>1963</v>
      </c>
      <c r="G2950" s="62" t="s">
        <v>1587</v>
      </c>
      <c r="H2950" s="62" t="s">
        <v>1549</v>
      </c>
    </row>
    <row r="2951" spans="1:8" x14ac:dyDescent="0.2">
      <c r="A2951" s="72" t="s">
        <v>2430</v>
      </c>
      <c r="B2951" s="74">
        <v>39370</v>
      </c>
      <c r="C2951" s="71">
        <v>243</v>
      </c>
      <c r="D2951" s="64" t="s">
        <v>873</v>
      </c>
      <c r="E2951" s="27">
        <v>371.9</v>
      </c>
      <c r="F2951" s="62" t="s">
        <v>1594</v>
      </c>
      <c r="G2951" s="62" t="s">
        <v>1587</v>
      </c>
      <c r="H2951" s="62" t="s">
        <v>1535</v>
      </c>
    </row>
    <row r="2952" spans="1:8" x14ac:dyDescent="0.2">
      <c r="A2952" s="72" t="s">
        <v>2432</v>
      </c>
      <c r="B2952" s="74">
        <v>39370</v>
      </c>
      <c r="C2952" s="71">
        <v>243</v>
      </c>
      <c r="D2952" s="64" t="s">
        <v>2847</v>
      </c>
      <c r="E2952" s="72">
        <v>38302</v>
      </c>
      <c r="F2952" s="62" t="s">
        <v>1594</v>
      </c>
      <c r="G2952" s="62" t="s">
        <v>1587</v>
      </c>
      <c r="H2952" s="62" t="s">
        <v>1535</v>
      </c>
    </row>
    <row r="2953" spans="1:8" x14ac:dyDescent="0.2">
      <c r="A2953" s="72" t="s">
        <v>2434</v>
      </c>
      <c r="B2953" s="74">
        <v>39370</v>
      </c>
      <c r="C2953" s="71">
        <v>804</v>
      </c>
      <c r="D2953" s="64" t="s">
        <v>2848</v>
      </c>
      <c r="E2953" s="72">
        <v>199.42</v>
      </c>
      <c r="F2953" s="62" t="s">
        <v>1594</v>
      </c>
      <c r="G2953" s="62" t="s">
        <v>1587</v>
      </c>
      <c r="H2953" s="62" t="s">
        <v>1538</v>
      </c>
    </row>
    <row r="2954" spans="1:8" x14ac:dyDescent="0.2">
      <c r="A2954" s="72" t="s">
        <v>2435</v>
      </c>
      <c r="B2954" s="74">
        <v>39370</v>
      </c>
      <c r="C2954" s="71">
        <v>608</v>
      </c>
      <c r="D2954" s="64" t="s">
        <v>2849</v>
      </c>
      <c r="E2954" s="72">
        <v>33.65</v>
      </c>
      <c r="F2954" s="62" t="s">
        <v>1594</v>
      </c>
      <c r="G2954" s="62" t="s">
        <v>1587</v>
      </c>
      <c r="H2954" s="62" t="s">
        <v>1597</v>
      </c>
    </row>
    <row r="2955" spans="1:8" x14ac:dyDescent="0.2">
      <c r="A2955" s="72" t="s">
        <v>2436</v>
      </c>
      <c r="B2955" s="74">
        <v>39370</v>
      </c>
      <c r="C2955" s="71">
        <v>1001</v>
      </c>
      <c r="D2955" s="64" t="s">
        <v>2850</v>
      </c>
      <c r="E2955" s="72">
        <v>7110</v>
      </c>
      <c r="F2955" s="62" t="s">
        <v>1594</v>
      </c>
      <c r="G2955" s="62" t="s">
        <v>1587</v>
      </c>
      <c r="H2955" s="62" t="s">
        <v>1528</v>
      </c>
    </row>
    <row r="2956" spans="1:8" x14ac:dyDescent="0.2">
      <c r="A2956" s="72" t="s">
        <v>2437</v>
      </c>
      <c r="B2956" s="74">
        <v>39370</v>
      </c>
      <c r="C2956" s="71">
        <v>373</v>
      </c>
      <c r="D2956" s="64" t="s">
        <v>2851</v>
      </c>
      <c r="E2956" s="72">
        <v>1660.62</v>
      </c>
      <c r="F2956" s="62" t="s">
        <v>1594</v>
      </c>
      <c r="G2956" s="62" t="s">
        <v>1587</v>
      </c>
      <c r="H2956" s="62" t="s">
        <v>1528</v>
      </c>
    </row>
    <row r="2957" spans="1:8" x14ac:dyDescent="0.2">
      <c r="A2957" s="72" t="s">
        <v>2439</v>
      </c>
      <c r="B2957" s="74">
        <v>39370</v>
      </c>
      <c r="C2957" s="71">
        <v>1006</v>
      </c>
      <c r="D2957" s="64" t="s">
        <v>2851</v>
      </c>
      <c r="E2957" s="72">
        <v>533.62</v>
      </c>
      <c r="F2957" s="62" t="s">
        <v>1594</v>
      </c>
      <c r="G2957" s="62" t="s">
        <v>1587</v>
      </c>
      <c r="H2957" s="62" t="s">
        <v>1538</v>
      </c>
    </row>
    <row r="2958" spans="1:8" x14ac:dyDescent="0.2">
      <c r="A2958" s="72" t="s">
        <v>2440</v>
      </c>
      <c r="B2958" s="74">
        <v>39370</v>
      </c>
      <c r="C2958" s="71">
        <v>123</v>
      </c>
      <c r="D2958" s="64" t="s">
        <v>2852</v>
      </c>
      <c r="E2958" s="72">
        <v>7265</v>
      </c>
      <c r="F2958" s="62" t="s">
        <v>1594</v>
      </c>
      <c r="G2958" s="62" t="s">
        <v>1587</v>
      </c>
      <c r="H2958" s="62" t="s">
        <v>1597</v>
      </c>
    </row>
    <row r="2959" spans="1:8" x14ac:dyDescent="0.2">
      <c r="A2959" s="72" t="s">
        <v>2441</v>
      </c>
      <c r="B2959" s="74">
        <v>39370</v>
      </c>
      <c r="C2959" s="71">
        <v>144</v>
      </c>
      <c r="D2959" s="64" t="s">
        <v>2852</v>
      </c>
      <c r="E2959" s="72">
        <v>1432.5</v>
      </c>
      <c r="F2959" s="62" t="s">
        <v>1594</v>
      </c>
      <c r="G2959" s="62" t="s">
        <v>1587</v>
      </c>
      <c r="H2959" s="62" t="s">
        <v>1538</v>
      </c>
    </row>
    <row r="2960" spans="1:8" x14ac:dyDescent="0.2">
      <c r="A2960" s="72" t="s">
        <v>2443</v>
      </c>
      <c r="B2960" s="74">
        <v>39370</v>
      </c>
      <c r="C2960" s="71">
        <v>144</v>
      </c>
      <c r="D2960" s="64" t="s">
        <v>2852</v>
      </c>
      <c r="E2960" s="72">
        <v>2816.93</v>
      </c>
      <c r="F2960" s="62" t="s">
        <v>1594</v>
      </c>
      <c r="G2960" s="62" t="s">
        <v>1587</v>
      </c>
      <c r="H2960" s="62" t="s">
        <v>1538</v>
      </c>
    </row>
    <row r="2961" spans="1:8" x14ac:dyDescent="0.2">
      <c r="A2961" s="72" t="s">
        <v>2444</v>
      </c>
      <c r="B2961" s="74">
        <v>39370</v>
      </c>
      <c r="C2961" s="71">
        <v>795</v>
      </c>
      <c r="D2961" s="64" t="s">
        <v>2853</v>
      </c>
      <c r="E2961" s="72">
        <v>5725</v>
      </c>
      <c r="F2961" s="62" t="s">
        <v>1963</v>
      </c>
      <c r="G2961" s="62" t="s">
        <v>1587</v>
      </c>
      <c r="H2961" s="62" t="s">
        <v>1535</v>
      </c>
    </row>
    <row r="2962" spans="1:8" x14ac:dyDescent="0.2">
      <c r="A2962" s="72" t="s">
        <v>2445</v>
      </c>
      <c r="B2962" s="74">
        <v>39373</v>
      </c>
      <c r="C2962" s="71">
        <v>1096</v>
      </c>
      <c r="D2962" s="64" t="s">
        <v>2853</v>
      </c>
      <c r="E2962" s="72">
        <v>25100</v>
      </c>
      <c r="F2962" s="62" t="s">
        <v>1594</v>
      </c>
      <c r="G2962" s="62" t="s">
        <v>1587</v>
      </c>
      <c r="H2962" s="62" t="s">
        <v>1597</v>
      </c>
    </row>
    <row r="2963" spans="1:8" x14ac:dyDescent="0.2">
      <c r="A2963" s="72" t="s">
        <v>2446</v>
      </c>
      <c r="B2963" s="74">
        <v>39373</v>
      </c>
      <c r="C2963" s="71">
        <v>346</v>
      </c>
      <c r="D2963" s="64" t="s">
        <v>2853</v>
      </c>
      <c r="E2963" s="72">
        <v>30000</v>
      </c>
      <c r="F2963" s="62" t="s">
        <v>1610</v>
      </c>
      <c r="G2963" s="62" t="s">
        <v>1587</v>
      </c>
      <c r="H2963" s="62" t="s">
        <v>1597</v>
      </c>
    </row>
    <row r="2964" spans="1:8" x14ac:dyDescent="0.2">
      <c r="A2964" s="72" t="s">
        <v>2448</v>
      </c>
      <c r="B2964" s="74">
        <v>39373</v>
      </c>
      <c r="C2964" s="71">
        <v>42</v>
      </c>
      <c r="D2964" s="64" t="s">
        <v>2853</v>
      </c>
      <c r="E2964" s="72">
        <v>12795</v>
      </c>
      <c r="F2964" s="62" t="s">
        <v>1594</v>
      </c>
      <c r="G2964" s="62" t="s">
        <v>1587</v>
      </c>
      <c r="H2964" s="62" t="s">
        <v>1528</v>
      </c>
    </row>
    <row r="2965" spans="1:8" x14ac:dyDescent="0.2">
      <c r="A2965" s="72" t="s">
        <v>2449</v>
      </c>
      <c r="B2965" s="74">
        <v>39373</v>
      </c>
      <c r="C2965" s="71">
        <v>1084</v>
      </c>
      <c r="D2965" s="64" t="s">
        <v>2853</v>
      </c>
      <c r="E2965" s="72">
        <v>9300</v>
      </c>
      <c r="F2965" s="62" t="s">
        <v>1610</v>
      </c>
      <c r="G2965" s="62" t="s">
        <v>1588</v>
      </c>
      <c r="H2965" s="62" t="s">
        <v>2354</v>
      </c>
    </row>
    <row r="2966" spans="1:8" x14ac:dyDescent="0.2">
      <c r="A2966" s="72" t="s">
        <v>2451</v>
      </c>
      <c r="B2966" s="74">
        <v>39374</v>
      </c>
      <c r="C2966" s="71">
        <v>289</v>
      </c>
      <c r="D2966" s="64" t="s">
        <v>2854</v>
      </c>
      <c r="E2966" s="72">
        <v>11380</v>
      </c>
      <c r="F2966" s="62" t="s">
        <v>1594</v>
      </c>
      <c r="G2966" s="62" t="s">
        <v>1587</v>
      </c>
      <c r="H2966" s="62" t="s">
        <v>1528</v>
      </c>
    </row>
    <row r="2967" spans="1:8" x14ac:dyDescent="0.2">
      <c r="A2967" s="72" t="s">
        <v>2453</v>
      </c>
      <c r="B2967" s="74">
        <v>39377</v>
      </c>
      <c r="C2967" s="71">
        <v>234</v>
      </c>
      <c r="D2967" s="64" t="s">
        <v>2855</v>
      </c>
      <c r="E2967" s="72">
        <v>6525</v>
      </c>
      <c r="F2967" s="62" t="s">
        <v>1594</v>
      </c>
      <c r="G2967" s="62" t="s">
        <v>1587</v>
      </c>
      <c r="H2967" s="62" t="s">
        <v>1597</v>
      </c>
    </row>
    <row r="2968" spans="1:8" x14ac:dyDescent="0.2">
      <c r="A2968" s="72" t="s">
        <v>2455</v>
      </c>
      <c r="B2968" s="74">
        <v>39377</v>
      </c>
      <c r="C2968" s="71">
        <v>234</v>
      </c>
      <c r="D2968" s="64" t="s">
        <v>2855</v>
      </c>
      <c r="E2968" s="72">
        <v>11305</v>
      </c>
      <c r="F2968" s="62" t="s">
        <v>1594</v>
      </c>
      <c r="G2968" s="62" t="s">
        <v>1587</v>
      </c>
      <c r="H2968" s="62" t="s">
        <v>1597</v>
      </c>
    </row>
    <row r="2969" spans="1:8" x14ac:dyDescent="0.2">
      <c r="A2969" s="72" t="s">
        <v>2457</v>
      </c>
      <c r="B2969" s="74">
        <v>39377</v>
      </c>
      <c r="C2969" s="71">
        <v>730</v>
      </c>
      <c r="D2969" s="64" t="s">
        <v>510</v>
      </c>
      <c r="E2969" s="72">
        <v>9360</v>
      </c>
      <c r="F2969" s="62" t="s">
        <v>1594</v>
      </c>
      <c r="G2969" s="62" t="s">
        <v>1587</v>
      </c>
      <c r="H2969" s="62" t="s">
        <v>1597</v>
      </c>
    </row>
    <row r="2970" spans="1:8" x14ac:dyDescent="0.2">
      <c r="A2970" s="72" t="s">
        <v>2459</v>
      </c>
      <c r="B2970" s="74">
        <v>39377</v>
      </c>
      <c r="C2970" s="71">
        <v>828</v>
      </c>
      <c r="D2970" s="64" t="s">
        <v>510</v>
      </c>
      <c r="E2970" s="72">
        <v>550</v>
      </c>
      <c r="F2970" s="62" t="s">
        <v>1594</v>
      </c>
      <c r="G2970" s="62" t="s">
        <v>1587</v>
      </c>
      <c r="H2970" s="62" t="s">
        <v>1597</v>
      </c>
    </row>
    <row r="2971" spans="1:8" x14ac:dyDescent="0.2">
      <c r="A2971" s="72" t="s">
        <v>2460</v>
      </c>
      <c r="B2971" s="74">
        <v>39377</v>
      </c>
      <c r="C2971" s="71">
        <v>78</v>
      </c>
      <c r="D2971" s="64" t="s">
        <v>510</v>
      </c>
      <c r="E2971" s="72">
        <v>8435</v>
      </c>
      <c r="F2971" s="62" t="s">
        <v>1594</v>
      </c>
      <c r="G2971" s="62" t="s">
        <v>1587</v>
      </c>
      <c r="H2971" s="62" t="s">
        <v>1597</v>
      </c>
    </row>
    <row r="2972" spans="1:8" x14ac:dyDescent="0.2">
      <c r="A2972" s="72" t="s">
        <v>2461</v>
      </c>
      <c r="B2972" s="74">
        <v>39377</v>
      </c>
      <c r="C2972" s="71">
        <v>1055</v>
      </c>
      <c r="D2972" s="64" t="s">
        <v>510</v>
      </c>
      <c r="E2972" s="72">
        <v>460</v>
      </c>
      <c r="F2972" s="62" t="s">
        <v>1594</v>
      </c>
      <c r="G2972" s="62" t="s">
        <v>1587</v>
      </c>
      <c r="H2972" s="62" t="s">
        <v>1528</v>
      </c>
    </row>
    <row r="2973" spans="1:8" x14ac:dyDescent="0.2">
      <c r="A2973" s="72" t="s">
        <v>2462</v>
      </c>
      <c r="B2973" s="74">
        <v>39377</v>
      </c>
      <c r="C2973" s="71">
        <v>1089</v>
      </c>
      <c r="D2973" s="64" t="s">
        <v>510</v>
      </c>
      <c r="E2973" s="27">
        <v>4855</v>
      </c>
      <c r="F2973" s="62" t="s">
        <v>1594</v>
      </c>
      <c r="G2973" s="62" t="s">
        <v>1587</v>
      </c>
      <c r="H2973" s="62" t="s">
        <v>1528</v>
      </c>
    </row>
    <row r="2974" spans="1:8" x14ac:dyDescent="0.2">
      <c r="A2974" s="72" t="s">
        <v>2463</v>
      </c>
      <c r="B2974" s="74">
        <v>39377</v>
      </c>
      <c r="C2974" s="71">
        <v>894</v>
      </c>
      <c r="D2974" s="64" t="s">
        <v>510</v>
      </c>
      <c r="E2974" s="27">
        <v>225</v>
      </c>
      <c r="F2974" s="62" t="s">
        <v>1594</v>
      </c>
      <c r="G2974" s="62" t="s">
        <v>1587</v>
      </c>
      <c r="H2974" s="62" t="s">
        <v>1528</v>
      </c>
    </row>
    <row r="2975" spans="1:8" x14ac:dyDescent="0.2">
      <c r="A2975" s="72" t="s">
        <v>2465</v>
      </c>
      <c r="B2975" s="74">
        <v>39377</v>
      </c>
      <c r="C2975" s="71">
        <v>957</v>
      </c>
      <c r="D2975" s="64" t="s">
        <v>510</v>
      </c>
      <c r="E2975" s="27">
        <v>13960</v>
      </c>
      <c r="F2975" s="62" t="s">
        <v>1610</v>
      </c>
      <c r="G2975" s="62" t="s">
        <v>1587</v>
      </c>
      <c r="H2975" s="62" t="s">
        <v>1535</v>
      </c>
    </row>
    <row r="2976" spans="1:8" x14ac:dyDescent="0.2">
      <c r="A2976" s="72" t="s">
        <v>2466</v>
      </c>
      <c r="B2976" s="74">
        <v>39377</v>
      </c>
      <c r="C2976" s="71">
        <v>234</v>
      </c>
      <c r="D2976" s="64" t="s">
        <v>2856</v>
      </c>
      <c r="E2976" s="72">
        <v>178.15</v>
      </c>
      <c r="F2976" s="62" t="s">
        <v>1610</v>
      </c>
      <c r="G2976" s="62" t="s">
        <v>1587</v>
      </c>
      <c r="H2976" s="62" t="s">
        <v>1597</v>
      </c>
    </row>
    <row r="2977" spans="1:8" x14ac:dyDescent="0.2">
      <c r="A2977" s="72" t="s">
        <v>2467</v>
      </c>
      <c r="B2977" s="74">
        <v>39377</v>
      </c>
      <c r="C2977" s="71">
        <v>1065</v>
      </c>
      <c r="D2977" s="64" t="s">
        <v>2857</v>
      </c>
      <c r="E2977" s="72">
        <v>34500</v>
      </c>
      <c r="F2977" s="62" t="s">
        <v>1610</v>
      </c>
      <c r="G2977" s="62" t="s">
        <v>1587</v>
      </c>
      <c r="H2977" s="62" t="s">
        <v>1597</v>
      </c>
    </row>
    <row r="2978" spans="1:8" x14ac:dyDescent="0.2">
      <c r="A2978" s="72" t="s">
        <v>2468</v>
      </c>
      <c r="B2978" s="74">
        <v>39378</v>
      </c>
      <c r="C2978" s="71">
        <v>289</v>
      </c>
      <c r="D2978" s="64" t="s">
        <v>2857</v>
      </c>
      <c r="E2978" s="72">
        <v>12700</v>
      </c>
      <c r="F2978" s="62" t="s">
        <v>1599</v>
      </c>
      <c r="G2978" s="62" t="s">
        <v>1587</v>
      </c>
      <c r="H2978" s="62" t="s">
        <v>1528</v>
      </c>
    </row>
    <row r="2979" spans="1:8" x14ac:dyDescent="0.2">
      <c r="A2979" s="72" t="s">
        <v>2469</v>
      </c>
      <c r="B2979" s="74">
        <v>39378</v>
      </c>
      <c r="C2979" s="71">
        <v>1023</v>
      </c>
      <c r="D2979" s="64" t="s">
        <v>2857</v>
      </c>
      <c r="E2979" s="72">
        <v>1893</v>
      </c>
      <c r="F2979" s="62" t="s">
        <v>1594</v>
      </c>
      <c r="G2979" s="62" t="s">
        <v>1587</v>
      </c>
      <c r="H2979" s="62" t="s">
        <v>1544</v>
      </c>
    </row>
    <row r="2980" spans="1:8" x14ac:dyDescent="0.2">
      <c r="A2980" s="72" t="s">
        <v>2470</v>
      </c>
      <c r="B2980" s="74">
        <v>39378</v>
      </c>
      <c r="C2980" s="71">
        <v>1097</v>
      </c>
      <c r="D2980" s="64" t="s">
        <v>2857</v>
      </c>
      <c r="E2980" s="72">
        <v>12700</v>
      </c>
      <c r="F2980" s="62" t="s">
        <v>1594</v>
      </c>
      <c r="G2980" s="62" t="s">
        <v>1587</v>
      </c>
      <c r="H2980" s="62" t="s">
        <v>1597</v>
      </c>
    </row>
    <row r="2981" spans="1:8" x14ac:dyDescent="0.2">
      <c r="A2981" s="72" t="s">
        <v>2472</v>
      </c>
      <c r="B2981" s="74">
        <v>39379</v>
      </c>
      <c r="C2981" s="71">
        <v>1065</v>
      </c>
      <c r="D2981" s="64" t="s">
        <v>2857</v>
      </c>
      <c r="E2981" s="72">
        <v>35000</v>
      </c>
      <c r="F2981" s="62" t="s">
        <v>1594</v>
      </c>
      <c r="G2981" s="62" t="s">
        <v>1587</v>
      </c>
      <c r="H2981" s="62" t="s">
        <v>1597</v>
      </c>
    </row>
    <row r="2982" spans="1:8" x14ac:dyDescent="0.2">
      <c r="A2982" s="72">
        <v>22</v>
      </c>
      <c r="B2982" s="74">
        <v>39380</v>
      </c>
      <c r="C2982" s="71">
        <v>730</v>
      </c>
      <c r="D2982" s="64" t="s">
        <v>2857</v>
      </c>
      <c r="E2982" s="72">
        <v>50325</v>
      </c>
      <c r="F2982" s="62" t="s">
        <v>1594</v>
      </c>
      <c r="G2982" s="62" t="s">
        <v>1587</v>
      </c>
      <c r="H2982" s="62" t="s">
        <v>1597</v>
      </c>
    </row>
    <row r="2983" spans="1:8" x14ac:dyDescent="0.2">
      <c r="A2983" s="72" t="s">
        <v>2473</v>
      </c>
      <c r="B2983" s="74">
        <v>39380</v>
      </c>
      <c r="C2983" s="71">
        <v>1006</v>
      </c>
      <c r="D2983" s="64" t="s">
        <v>2857</v>
      </c>
      <c r="E2983" s="72">
        <v>102088</v>
      </c>
      <c r="F2983" s="62" t="s">
        <v>1594</v>
      </c>
      <c r="G2983" s="62" t="s">
        <v>1587</v>
      </c>
      <c r="H2983" s="62" t="s">
        <v>1538</v>
      </c>
    </row>
    <row r="2984" spans="1:8" x14ac:dyDescent="0.2">
      <c r="A2984" s="72" t="s">
        <v>2475</v>
      </c>
      <c r="B2984" s="74">
        <v>39380</v>
      </c>
      <c r="C2984" s="71">
        <v>698</v>
      </c>
      <c r="D2984" s="64" t="s">
        <v>2857</v>
      </c>
      <c r="E2984" s="72">
        <v>-3062.64</v>
      </c>
      <c r="F2984" s="62" t="s">
        <v>1594</v>
      </c>
      <c r="G2984" s="62" t="s">
        <v>1587</v>
      </c>
      <c r="H2984" s="62" t="s">
        <v>1597</v>
      </c>
    </row>
    <row r="2985" spans="1:8" x14ac:dyDescent="0.2">
      <c r="A2985" s="72">
        <v>23</v>
      </c>
      <c r="B2985" s="74">
        <v>39381</v>
      </c>
      <c r="C2985" s="71">
        <v>795</v>
      </c>
      <c r="D2985" s="64" t="s">
        <v>2858</v>
      </c>
      <c r="E2985" s="72">
        <v>5495</v>
      </c>
      <c r="F2985" s="62" t="s">
        <v>1591</v>
      </c>
      <c r="G2985" s="62" t="s">
        <v>1587</v>
      </c>
      <c r="H2985" s="62" t="s">
        <v>1535</v>
      </c>
    </row>
    <row r="2986" spans="1:8" x14ac:dyDescent="0.2">
      <c r="A2986" s="72" t="s">
        <v>2476</v>
      </c>
      <c r="B2986" s="74">
        <v>39381</v>
      </c>
      <c r="C2986" s="71">
        <v>418</v>
      </c>
      <c r="D2986" s="64" t="s">
        <v>2859</v>
      </c>
      <c r="E2986" s="72">
        <v>8900</v>
      </c>
      <c r="F2986" s="62" t="s">
        <v>1594</v>
      </c>
      <c r="G2986" s="62" t="s">
        <v>1587</v>
      </c>
      <c r="H2986" s="62" t="s">
        <v>1597</v>
      </c>
    </row>
    <row r="2987" spans="1:8" x14ac:dyDescent="0.2">
      <c r="A2987" s="72" t="s">
        <v>2477</v>
      </c>
      <c r="B2987" s="74">
        <v>39381</v>
      </c>
      <c r="C2987" s="71">
        <v>603</v>
      </c>
      <c r="D2987" s="64" t="s">
        <v>1487</v>
      </c>
      <c r="E2987" s="72">
        <v>37486</v>
      </c>
      <c r="F2987" s="62" t="s">
        <v>1594</v>
      </c>
      <c r="G2987" s="62" t="s">
        <v>1587</v>
      </c>
      <c r="H2987" s="62" t="s">
        <v>1538</v>
      </c>
    </row>
    <row r="2988" spans="1:8" x14ac:dyDescent="0.2">
      <c r="A2988" s="72" t="s">
        <v>2478</v>
      </c>
      <c r="B2988" s="74">
        <v>39381</v>
      </c>
      <c r="C2988" s="71">
        <v>418</v>
      </c>
      <c r="D2988" s="64" t="s">
        <v>1475</v>
      </c>
      <c r="E2988" s="72">
        <v>32070</v>
      </c>
      <c r="F2988" s="62" t="s">
        <v>1610</v>
      </c>
      <c r="G2988" s="62" t="s">
        <v>1587</v>
      </c>
      <c r="H2988" s="62" t="s">
        <v>1597</v>
      </c>
    </row>
    <row r="2989" spans="1:8" x14ac:dyDescent="0.2">
      <c r="A2989" s="72" t="s">
        <v>2479</v>
      </c>
      <c r="B2989" s="74">
        <v>39381</v>
      </c>
      <c r="C2989" s="71">
        <v>141</v>
      </c>
      <c r="D2989" s="64" t="s">
        <v>1475</v>
      </c>
      <c r="E2989" s="72">
        <v>64500</v>
      </c>
      <c r="F2989" s="62" t="s">
        <v>1594</v>
      </c>
      <c r="G2989" s="62" t="s">
        <v>1587</v>
      </c>
      <c r="H2989" s="62" t="s">
        <v>1597</v>
      </c>
    </row>
    <row r="2990" spans="1:8" x14ac:dyDescent="0.2">
      <c r="A2990" s="72" t="s">
        <v>2480</v>
      </c>
      <c r="B2990" s="74">
        <v>39381</v>
      </c>
      <c r="C2990" s="71">
        <v>795</v>
      </c>
      <c r="D2990" s="64" t="s">
        <v>2860</v>
      </c>
      <c r="E2990" s="72">
        <v>2300</v>
      </c>
      <c r="F2990" s="62" t="s">
        <v>1963</v>
      </c>
      <c r="G2990" s="62" t="s">
        <v>1587</v>
      </c>
      <c r="H2990" s="62" t="s">
        <v>1535</v>
      </c>
    </row>
    <row r="2991" spans="1:8" x14ac:dyDescent="0.2">
      <c r="A2991" s="72" t="s">
        <v>2482</v>
      </c>
      <c r="B2991" s="74">
        <v>39381</v>
      </c>
      <c r="C2991" s="71">
        <v>670</v>
      </c>
      <c r="D2991" s="64" t="s">
        <v>486</v>
      </c>
      <c r="E2991" s="72">
        <v>7787.11</v>
      </c>
      <c r="F2991" s="62" t="s">
        <v>1594</v>
      </c>
      <c r="G2991" s="62" t="s">
        <v>1587</v>
      </c>
      <c r="H2991" s="62" t="s">
        <v>1555</v>
      </c>
    </row>
    <row r="2992" spans="1:8" x14ac:dyDescent="0.2">
      <c r="A2992" s="72" t="s">
        <v>2486</v>
      </c>
      <c r="B2992" s="74">
        <v>39381</v>
      </c>
      <c r="C2992" s="71">
        <v>287</v>
      </c>
      <c r="D2992" s="64" t="s">
        <v>486</v>
      </c>
      <c r="E2992" s="72">
        <v>7787.11</v>
      </c>
      <c r="F2992" s="62" t="s">
        <v>1594</v>
      </c>
      <c r="G2992" s="62" t="s">
        <v>1587</v>
      </c>
      <c r="H2992" s="62" t="s">
        <v>1541</v>
      </c>
    </row>
    <row r="2993" spans="1:8" x14ac:dyDescent="0.2">
      <c r="A2993" s="72" t="s">
        <v>2488</v>
      </c>
      <c r="B2993" s="74">
        <v>39381</v>
      </c>
      <c r="C2993" s="71">
        <v>1018</v>
      </c>
      <c r="D2993" s="64" t="s">
        <v>486</v>
      </c>
      <c r="E2993" s="72">
        <v>9721.25</v>
      </c>
      <c r="F2993" s="62" t="s">
        <v>1610</v>
      </c>
      <c r="G2993" s="62" t="s">
        <v>1588</v>
      </c>
      <c r="H2993" s="62" t="s">
        <v>1607</v>
      </c>
    </row>
    <row r="2994" spans="1:8" x14ac:dyDescent="0.2">
      <c r="A2994" s="72" t="s">
        <v>2489</v>
      </c>
      <c r="B2994" s="74">
        <v>39384</v>
      </c>
      <c r="C2994" s="71">
        <v>30</v>
      </c>
      <c r="D2994" s="64" t="s">
        <v>486</v>
      </c>
      <c r="E2994" s="72">
        <v>11400</v>
      </c>
      <c r="F2994" s="62" t="s">
        <v>1594</v>
      </c>
      <c r="G2994" s="62" t="s">
        <v>1587</v>
      </c>
      <c r="H2994" s="62" t="s">
        <v>1557</v>
      </c>
    </row>
    <row r="2995" spans="1:8" x14ac:dyDescent="0.2">
      <c r="A2995" s="72" t="s">
        <v>2491</v>
      </c>
      <c r="B2995" s="74">
        <v>39384</v>
      </c>
      <c r="C2995" s="71">
        <v>898</v>
      </c>
      <c r="D2995" s="64" t="s">
        <v>486</v>
      </c>
      <c r="E2995" s="72">
        <v>11400</v>
      </c>
      <c r="F2995" s="62" t="s">
        <v>1594</v>
      </c>
      <c r="G2995" s="62" t="s">
        <v>1587</v>
      </c>
      <c r="H2995" s="62" t="s">
        <v>1597</v>
      </c>
    </row>
    <row r="2996" spans="1:8" x14ac:dyDescent="0.2">
      <c r="A2996" s="72" t="s">
        <v>2492</v>
      </c>
      <c r="B2996" s="74">
        <v>39384</v>
      </c>
      <c r="C2996" s="71">
        <v>721</v>
      </c>
      <c r="D2996" s="64" t="s">
        <v>486</v>
      </c>
      <c r="E2996" s="72">
        <v>14000</v>
      </c>
      <c r="F2996" s="62" t="s">
        <v>1610</v>
      </c>
      <c r="G2996" s="62" t="s">
        <v>1587</v>
      </c>
      <c r="H2996" s="62" t="s">
        <v>1529</v>
      </c>
    </row>
    <row r="2997" spans="1:8" x14ac:dyDescent="0.2">
      <c r="A2997" s="72" t="s">
        <v>2493</v>
      </c>
      <c r="B2997" s="74">
        <v>39384</v>
      </c>
      <c r="C2997" s="71">
        <v>721</v>
      </c>
      <c r="D2997" s="64" t="s">
        <v>486</v>
      </c>
      <c r="E2997" s="72">
        <v>14000</v>
      </c>
      <c r="F2997" s="62" t="s">
        <v>1610</v>
      </c>
      <c r="G2997" s="62" t="s">
        <v>1587</v>
      </c>
      <c r="H2997" s="62" t="s">
        <v>1529</v>
      </c>
    </row>
    <row r="2998" spans="1:8" x14ac:dyDescent="0.2">
      <c r="A2998" s="72" t="s">
        <v>2494</v>
      </c>
      <c r="B2998" s="74">
        <v>39384</v>
      </c>
      <c r="C2998" s="71">
        <v>721</v>
      </c>
      <c r="D2998" s="64" t="s">
        <v>486</v>
      </c>
      <c r="E2998" s="72">
        <v>11400</v>
      </c>
      <c r="F2998" s="62" t="s">
        <v>1610</v>
      </c>
      <c r="G2998" s="62" t="s">
        <v>1587</v>
      </c>
      <c r="H2998" s="62" t="s">
        <v>1529</v>
      </c>
    </row>
    <row r="2999" spans="1:8" x14ac:dyDescent="0.2">
      <c r="A2999" s="72" t="s">
        <v>2591</v>
      </c>
      <c r="B2999" s="74">
        <v>39384</v>
      </c>
      <c r="C2999" s="71">
        <v>750</v>
      </c>
      <c r="D2999" s="64" t="s">
        <v>486</v>
      </c>
      <c r="E2999" s="72">
        <v>11400</v>
      </c>
      <c r="F2999" s="62" t="s">
        <v>1610</v>
      </c>
      <c r="G2999" s="62" t="s">
        <v>1587</v>
      </c>
      <c r="H2999" s="62" t="s">
        <v>1557</v>
      </c>
    </row>
    <row r="3000" spans="1:8" x14ac:dyDescent="0.2">
      <c r="A3000" s="72" t="s">
        <v>2592</v>
      </c>
      <c r="B3000" s="74">
        <v>39384</v>
      </c>
      <c r="C3000" s="71">
        <v>19</v>
      </c>
      <c r="D3000" s="64" t="s">
        <v>486</v>
      </c>
      <c r="E3000" s="72">
        <v>8163.13</v>
      </c>
      <c r="F3000" s="62" t="s">
        <v>1594</v>
      </c>
      <c r="G3000" s="62" t="s">
        <v>1587</v>
      </c>
      <c r="H3000" s="62" t="s">
        <v>1528</v>
      </c>
    </row>
    <row r="3001" spans="1:8" x14ac:dyDescent="0.2">
      <c r="A3001" s="72" t="s">
        <v>2594</v>
      </c>
      <c r="B3001" s="74">
        <v>39385</v>
      </c>
      <c r="C3001" s="71">
        <v>1098</v>
      </c>
      <c r="D3001" s="64" t="s">
        <v>486</v>
      </c>
      <c r="E3001" s="72">
        <v>2510</v>
      </c>
      <c r="F3001" s="62" t="s">
        <v>1963</v>
      </c>
      <c r="G3001" s="62" t="s">
        <v>1587</v>
      </c>
      <c r="H3001" s="62" t="s">
        <v>1528</v>
      </c>
    </row>
    <row r="3002" spans="1:8" x14ac:dyDescent="0.2">
      <c r="A3002" s="72" t="s">
        <v>2595</v>
      </c>
      <c r="B3002" s="74">
        <v>39386</v>
      </c>
      <c r="C3002" s="71">
        <v>917</v>
      </c>
      <c r="D3002" s="64" t="s">
        <v>486</v>
      </c>
      <c r="E3002" s="72">
        <v>14000</v>
      </c>
      <c r="F3002" s="62" t="s">
        <v>1963</v>
      </c>
      <c r="G3002" s="62" t="s">
        <v>1587</v>
      </c>
      <c r="H3002" s="62" t="s">
        <v>1528</v>
      </c>
    </row>
    <row r="3003" spans="1:8" x14ac:dyDescent="0.2">
      <c r="A3003" s="72" t="s">
        <v>2596</v>
      </c>
      <c r="B3003" s="74">
        <v>39386</v>
      </c>
      <c r="C3003" s="71">
        <v>844</v>
      </c>
      <c r="D3003" s="64" t="s">
        <v>486</v>
      </c>
      <c r="E3003" s="72">
        <v>14000</v>
      </c>
      <c r="F3003" s="62" t="s">
        <v>1594</v>
      </c>
      <c r="G3003" s="62" t="s">
        <v>1587</v>
      </c>
      <c r="H3003" s="62" t="s">
        <v>1597</v>
      </c>
    </row>
    <row r="3004" spans="1:8" x14ac:dyDescent="0.2">
      <c r="A3004" s="72" t="s">
        <v>2598</v>
      </c>
      <c r="B3004" s="74">
        <v>39386</v>
      </c>
      <c r="C3004" s="71">
        <v>56</v>
      </c>
      <c r="D3004" s="64" t="s">
        <v>486</v>
      </c>
      <c r="E3004" s="72">
        <v>11400</v>
      </c>
      <c r="F3004" s="62" t="s">
        <v>1594</v>
      </c>
      <c r="G3004" s="62" t="s">
        <v>1587</v>
      </c>
      <c r="H3004" s="62" t="s">
        <v>1541</v>
      </c>
    </row>
    <row r="3005" spans="1:8" x14ac:dyDescent="0.2">
      <c r="A3005" s="72" t="s">
        <v>2599</v>
      </c>
      <c r="B3005" s="74">
        <v>39386</v>
      </c>
      <c r="C3005" s="71">
        <v>234</v>
      </c>
      <c r="D3005" s="64" t="s">
        <v>486</v>
      </c>
      <c r="E3005" s="72">
        <v>11400</v>
      </c>
      <c r="F3005" s="62" t="s">
        <v>1594</v>
      </c>
      <c r="G3005" s="62" t="s">
        <v>1587</v>
      </c>
      <c r="H3005" s="62" t="s">
        <v>1597</v>
      </c>
    </row>
    <row r="3006" spans="1:8" x14ac:dyDescent="0.2">
      <c r="A3006" s="72" t="s">
        <v>2601</v>
      </c>
      <c r="B3006" s="74">
        <v>39386</v>
      </c>
      <c r="C3006" s="71">
        <v>1026</v>
      </c>
      <c r="D3006" s="64" t="s">
        <v>486</v>
      </c>
      <c r="E3006" s="72">
        <v>11400</v>
      </c>
      <c r="F3006" s="62" t="s">
        <v>1594</v>
      </c>
      <c r="G3006" s="62" t="s">
        <v>1587</v>
      </c>
      <c r="H3006" s="62" t="s">
        <v>1528</v>
      </c>
    </row>
    <row r="3007" spans="1:8" x14ac:dyDescent="0.2">
      <c r="A3007" s="72" t="s">
        <v>2602</v>
      </c>
      <c r="B3007" s="74">
        <v>39386</v>
      </c>
      <c r="C3007" s="71">
        <v>414</v>
      </c>
      <c r="D3007" s="64" t="s">
        <v>486</v>
      </c>
      <c r="E3007" s="72">
        <v>11400</v>
      </c>
      <c r="F3007" s="62" t="s">
        <v>1594</v>
      </c>
      <c r="G3007" s="62" t="s">
        <v>1588</v>
      </c>
      <c r="H3007" s="62" t="s">
        <v>1607</v>
      </c>
    </row>
    <row r="3008" spans="1:8" x14ac:dyDescent="0.2">
      <c r="A3008" s="72" t="s">
        <v>2603</v>
      </c>
      <c r="B3008" s="74">
        <v>39391</v>
      </c>
      <c r="C3008" s="71">
        <v>127</v>
      </c>
      <c r="D3008" s="64" t="s">
        <v>486</v>
      </c>
      <c r="E3008" s="72">
        <v>3112</v>
      </c>
      <c r="F3008" s="62" t="s">
        <v>1594</v>
      </c>
      <c r="G3008" s="62" t="s">
        <v>1587</v>
      </c>
      <c r="H3008" s="62" t="s">
        <v>1557</v>
      </c>
    </row>
    <row r="3009" spans="1:8" x14ac:dyDescent="0.2">
      <c r="A3009" s="72" t="s">
        <v>2604</v>
      </c>
      <c r="B3009" s="74">
        <v>39392</v>
      </c>
      <c r="C3009" s="71">
        <v>689</v>
      </c>
      <c r="D3009" s="64" t="s">
        <v>486</v>
      </c>
      <c r="E3009" s="72">
        <v>4980</v>
      </c>
      <c r="F3009" s="62" t="s">
        <v>1594</v>
      </c>
      <c r="G3009" s="62" t="s">
        <v>1587</v>
      </c>
      <c r="H3009" s="62" t="s">
        <v>1536</v>
      </c>
    </row>
    <row r="3010" spans="1:8" x14ac:dyDescent="0.2">
      <c r="A3010" s="72" t="s">
        <v>2606</v>
      </c>
      <c r="B3010" s="74">
        <v>39392</v>
      </c>
      <c r="C3010" s="71">
        <v>627</v>
      </c>
      <c r="D3010" s="64" t="s">
        <v>486</v>
      </c>
      <c r="E3010" s="72">
        <v>4354</v>
      </c>
      <c r="F3010" s="62" t="s">
        <v>1594</v>
      </c>
      <c r="G3010" s="62" t="s">
        <v>1587</v>
      </c>
      <c r="H3010" s="62" t="s">
        <v>1544</v>
      </c>
    </row>
    <row r="3011" spans="1:8" x14ac:dyDescent="0.2">
      <c r="A3011" s="72" t="s">
        <v>2608</v>
      </c>
      <c r="B3011" s="74">
        <v>39392</v>
      </c>
      <c r="C3011" s="71">
        <v>936</v>
      </c>
      <c r="D3011" s="64" t="s">
        <v>486</v>
      </c>
      <c r="E3011" s="72">
        <v>485</v>
      </c>
      <c r="F3011" s="62" t="s">
        <v>1594</v>
      </c>
      <c r="G3011" s="62" t="s">
        <v>1587</v>
      </c>
      <c r="H3011" s="62" t="s">
        <v>1528</v>
      </c>
    </row>
    <row r="3012" spans="1:8" x14ac:dyDescent="0.2">
      <c r="A3012" s="72" t="s">
        <v>2609</v>
      </c>
      <c r="B3012" s="74">
        <v>39392</v>
      </c>
      <c r="C3012" s="71">
        <v>1060</v>
      </c>
      <c r="D3012" s="64" t="s">
        <v>486</v>
      </c>
      <c r="E3012" s="72">
        <v>2510</v>
      </c>
      <c r="F3012" s="62" t="s">
        <v>1594</v>
      </c>
      <c r="G3012" s="62" t="s">
        <v>1587</v>
      </c>
      <c r="H3012" s="62" t="s">
        <v>1538</v>
      </c>
    </row>
    <row r="3013" spans="1:8" x14ac:dyDescent="0.2">
      <c r="A3013" s="72" t="s">
        <v>2611</v>
      </c>
      <c r="B3013" s="74">
        <v>39392</v>
      </c>
      <c r="C3013" s="71">
        <v>1095</v>
      </c>
      <c r="D3013" s="64" t="s">
        <v>486</v>
      </c>
      <c r="E3013" s="72">
        <v>1140</v>
      </c>
      <c r="F3013" s="62" t="s">
        <v>1594</v>
      </c>
      <c r="G3013" s="62" t="s">
        <v>1587</v>
      </c>
      <c r="H3013" s="62" t="s">
        <v>1557</v>
      </c>
    </row>
    <row r="3014" spans="1:8" x14ac:dyDescent="0.2">
      <c r="A3014" s="72" t="s">
        <v>2612</v>
      </c>
      <c r="B3014" s="74">
        <v>39392</v>
      </c>
      <c r="C3014" s="71">
        <v>234</v>
      </c>
      <c r="D3014" s="64" t="s">
        <v>486</v>
      </c>
      <c r="E3014" s="72">
        <v>1200</v>
      </c>
      <c r="F3014" s="62" t="s">
        <v>1610</v>
      </c>
      <c r="G3014" s="62" t="s">
        <v>1587</v>
      </c>
      <c r="H3014" s="62" t="s">
        <v>1597</v>
      </c>
    </row>
    <row r="3015" spans="1:8" x14ac:dyDescent="0.2">
      <c r="A3015" s="72" t="s">
        <v>2613</v>
      </c>
      <c r="B3015" s="74">
        <v>39392</v>
      </c>
      <c r="C3015" s="71">
        <v>191</v>
      </c>
      <c r="D3015" s="64" t="s">
        <v>486</v>
      </c>
      <c r="E3015" s="72">
        <v>1540</v>
      </c>
      <c r="F3015" s="62" t="s">
        <v>1610</v>
      </c>
      <c r="G3015" s="62" t="s">
        <v>1587</v>
      </c>
      <c r="H3015" s="62" t="s">
        <v>1528</v>
      </c>
    </row>
    <row r="3016" spans="1:8" x14ac:dyDescent="0.2">
      <c r="A3016" s="72" t="s">
        <v>2614</v>
      </c>
      <c r="B3016" s="74">
        <v>39392</v>
      </c>
      <c r="C3016" s="71">
        <v>863</v>
      </c>
      <c r="D3016" s="64" t="s">
        <v>486</v>
      </c>
      <c r="E3016" s="72">
        <v>9881.39</v>
      </c>
      <c r="F3016" s="62" t="s">
        <v>1594</v>
      </c>
      <c r="G3016" s="62" t="s">
        <v>1587</v>
      </c>
      <c r="H3016" s="62" t="s">
        <v>1597</v>
      </c>
    </row>
    <row r="3017" spans="1:8" x14ac:dyDescent="0.2">
      <c r="A3017" s="72" t="s">
        <v>2615</v>
      </c>
      <c r="B3017" s="74">
        <v>39392</v>
      </c>
      <c r="C3017" s="71">
        <v>42</v>
      </c>
      <c r="D3017" s="64" t="s">
        <v>486</v>
      </c>
      <c r="E3017" s="72">
        <v>9881.39</v>
      </c>
      <c r="F3017" s="62" t="s">
        <v>1594</v>
      </c>
      <c r="G3017" s="62" t="s">
        <v>1587</v>
      </c>
      <c r="H3017" s="62" t="s">
        <v>1528</v>
      </c>
    </row>
    <row r="3018" spans="1:8" x14ac:dyDescent="0.2">
      <c r="A3018" s="72" t="s">
        <v>2616</v>
      </c>
      <c r="B3018" s="74">
        <v>39392</v>
      </c>
      <c r="C3018" s="71">
        <v>565</v>
      </c>
      <c r="D3018" s="64" t="s">
        <v>486</v>
      </c>
      <c r="E3018" s="72">
        <v>9881.39</v>
      </c>
      <c r="F3018" s="62" t="s">
        <v>1610</v>
      </c>
      <c r="G3018" s="62" t="s">
        <v>1587</v>
      </c>
      <c r="H3018" s="62" t="s">
        <v>1544</v>
      </c>
    </row>
    <row r="3019" spans="1:8" x14ac:dyDescent="0.2">
      <c r="A3019" s="72" t="s">
        <v>2617</v>
      </c>
      <c r="B3019" s="74">
        <v>39394</v>
      </c>
      <c r="C3019" s="71">
        <v>580</v>
      </c>
      <c r="D3019" s="64" t="s">
        <v>486</v>
      </c>
      <c r="E3019" s="72">
        <v>2840</v>
      </c>
      <c r="F3019" s="62" t="s">
        <v>1610</v>
      </c>
      <c r="G3019" s="62" t="s">
        <v>1587</v>
      </c>
      <c r="H3019" s="62" t="s">
        <v>1567</v>
      </c>
    </row>
    <row r="3020" spans="1:8" x14ac:dyDescent="0.2">
      <c r="A3020" s="72" t="s">
        <v>2618</v>
      </c>
      <c r="B3020" s="74">
        <v>39394</v>
      </c>
      <c r="C3020" s="71">
        <v>990</v>
      </c>
      <c r="D3020" s="64" t="s">
        <v>486</v>
      </c>
      <c r="E3020" s="72">
        <v>485</v>
      </c>
      <c r="F3020" s="62" t="s">
        <v>1610</v>
      </c>
      <c r="G3020" s="62" t="s">
        <v>1587</v>
      </c>
      <c r="H3020" s="62" t="s">
        <v>1528</v>
      </c>
    </row>
    <row r="3021" spans="1:8" x14ac:dyDescent="0.2">
      <c r="A3021" s="72">
        <v>24</v>
      </c>
      <c r="B3021" s="74">
        <v>39395</v>
      </c>
      <c r="C3021" s="71">
        <v>936</v>
      </c>
      <c r="D3021" s="64" t="s">
        <v>486</v>
      </c>
      <c r="E3021" s="72">
        <v>1140</v>
      </c>
      <c r="F3021" s="62" t="s">
        <v>1594</v>
      </c>
      <c r="G3021" s="62" t="s">
        <v>1587</v>
      </c>
      <c r="H3021" s="62" t="s">
        <v>1528</v>
      </c>
    </row>
    <row r="3022" spans="1:8" x14ac:dyDescent="0.2">
      <c r="A3022" s="72" t="s">
        <v>2619</v>
      </c>
      <c r="B3022" s="74">
        <v>39395</v>
      </c>
      <c r="C3022" s="71">
        <v>43</v>
      </c>
      <c r="D3022" s="64" t="s">
        <v>486</v>
      </c>
      <c r="E3022" s="72">
        <v>1411.17</v>
      </c>
      <c r="F3022" s="62" t="s">
        <v>1594</v>
      </c>
      <c r="G3022" s="62" t="s">
        <v>1587</v>
      </c>
      <c r="H3022" s="62" t="s">
        <v>1597</v>
      </c>
    </row>
    <row r="3023" spans="1:8" x14ac:dyDescent="0.2">
      <c r="A3023" s="72" t="s">
        <v>2620</v>
      </c>
      <c r="B3023" s="74">
        <v>39395</v>
      </c>
      <c r="C3023" s="71">
        <v>43</v>
      </c>
      <c r="D3023" s="64" t="s">
        <v>486</v>
      </c>
      <c r="E3023" s="72">
        <v>327.60000000000002</v>
      </c>
      <c r="F3023" s="62" t="s">
        <v>1594</v>
      </c>
      <c r="G3023" s="62" t="s">
        <v>1587</v>
      </c>
      <c r="H3023" s="62" t="s">
        <v>1597</v>
      </c>
    </row>
    <row r="3024" spans="1:8" x14ac:dyDescent="0.2">
      <c r="A3024" s="72" t="s">
        <v>2621</v>
      </c>
      <c r="B3024" s="74">
        <v>39395</v>
      </c>
      <c r="C3024" s="71">
        <v>475</v>
      </c>
      <c r="D3024" s="64" t="s">
        <v>486</v>
      </c>
      <c r="E3024" s="72">
        <v>434.49</v>
      </c>
      <c r="F3024" s="62" t="s">
        <v>1610</v>
      </c>
      <c r="G3024" s="62" t="s">
        <v>1587</v>
      </c>
      <c r="H3024" s="62" t="s">
        <v>1597</v>
      </c>
    </row>
    <row r="3025" spans="1:8" x14ac:dyDescent="0.2">
      <c r="A3025" s="72" t="s">
        <v>2622</v>
      </c>
      <c r="B3025" s="74">
        <v>39395</v>
      </c>
      <c r="C3025" s="71">
        <v>234</v>
      </c>
      <c r="D3025" s="64" t="s">
        <v>486</v>
      </c>
      <c r="E3025" s="72">
        <v>32694.400000000001</v>
      </c>
      <c r="F3025" s="62" t="s">
        <v>1610</v>
      </c>
      <c r="G3025" s="62" t="s">
        <v>1587</v>
      </c>
      <c r="H3025" s="62" t="s">
        <v>1597</v>
      </c>
    </row>
    <row r="3026" spans="1:8" x14ac:dyDescent="0.2">
      <c r="A3026" s="72" t="s">
        <v>2623</v>
      </c>
      <c r="B3026" s="74">
        <v>39395</v>
      </c>
      <c r="C3026" s="71">
        <v>795</v>
      </c>
      <c r="D3026" s="64" t="s">
        <v>486</v>
      </c>
      <c r="E3026" s="72">
        <v>13440.5</v>
      </c>
      <c r="F3026" s="62" t="s">
        <v>1963</v>
      </c>
      <c r="G3026" s="62" t="s">
        <v>1587</v>
      </c>
      <c r="H3026" s="62" t="s">
        <v>1535</v>
      </c>
    </row>
    <row r="3027" spans="1:8" x14ac:dyDescent="0.2">
      <c r="A3027" s="72">
        <v>25</v>
      </c>
      <c r="B3027" s="74">
        <v>39400</v>
      </c>
      <c r="C3027" s="71">
        <v>936</v>
      </c>
      <c r="D3027" s="64" t="s">
        <v>486</v>
      </c>
      <c r="E3027" s="72">
        <v>8950</v>
      </c>
      <c r="F3027" s="62" t="s">
        <v>1594</v>
      </c>
      <c r="G3027" s="62" t="s">
        <v>1587</v>
      </c>
      <c r="H3027" s="62" t="s">
        <v>1528</v>
      </c>
    </row>
    <row r="3028" spans="1:8" x14ac:dyDescent="0.2">
      <c r="A3028" s="72">
        <v>26</v>
      </c>
      <c r="B3028" s="74">
        <v>39400</v>
      </c>
      <c r="C3028" s="71">
        <v>936</v>
      </c>
      <c r="D3028" s="64" t="s">
        <v>486</v>
      </c>
      <c r="E3028" s="72">
        <v>485</v>
      </c>
      <c r="F3028" s="62" t="s">
        <v>1594</v>
      </c>
      <c r="G3028" s="62" t="s">
        <v>1587</v>
      </c>
      <c r="H3028" s="62" t="s">
        <v>1528</v>
      </c>
    </row>
    <row r="3029" spans="1:8" x14ac:dyDescent="0.2">
      <c r="A3029" s="72">
        <v>27</v>
      </c>
      <c r="B3029" s="74">
        <v>39400</v>
      </c>
      <c r="C3029" s="71">
        <v>735</v>
      </c>
      <c r="D3029" s="64" t="s">
        <v>486</v>
      </c>
      <c r="E3029" s="72">
        <v>112</v>
      </c>
      <c r="F3029" s="62" t="s">
        <v>1594</v>
      </c>
      <c r="G3029" s="62" t="s">
        <v>1587</v>
      </c>
      <c r="H3029" s="62" t="s">
        <v>1570</v>
      </c>
    </row>
    <row r="3030" spans="1:8" x14ac:dyDescent="0.2">
      <c r="A3030" s="72" t="s">
        <v>2624</v>
      </c>
      <c r="B3030" s="74">
        <v>39400</v>
      </c>
      <c r="C3030" s="71">
        <v>936</v>
      </c>
      <c r="D3030" s="64" t="s">
        <v>486</v>
      </c>
      <c r="E3030" s="72">
        <v>10851</v>
      </c>
      <c r="F3030" s="62" t="s">
        <v>1594</v>
      </c>
      <c r="G3030" s="62" t="s">
        <v>1587</v>
      </c>
      <c r="H3030" s="62" t="s">
        <v>1528</v>
      </c>
    </row>
    <row r="3031" spans="1:8" x14ac:dyDescent="0.2">
      <c r="A3031" s="72" t="s">
        <v>2625</v>
      </c>
      <c r="B3031" s="74">
        <v>39400</v>
      </c>
      <c r="C3031" s="71">
        <v>936</v>
      </c>
      <c r="D3031" s="64" t="s">
        <v>486</v>
      </c>
      <c r="E3031" s="72">
        <v>10851</v>
      </c>
      <c r="F3031" s="62" t="s">
        <v>1594</v>
      </c>
      <c r="G3031" s="62" t="s">
        <v>1587</v>
      </c>
      <c r="H3031" s="62" t="s">
        <v>1528</v>
      </c>
    </row>
    <row r="3032" spans="1:8" x14ac:dyDescent="0.2">
      <c r="A3032" s="72" t="s">
        <v>2626</v>
      </c>
      <c r="B3032" s="74">
        <v>39400</v>
      </c>
      <c r="C3032" s="71">
        <v>735</v>
      </c>
      <c r="D3032" s="64" t="s">
        <v>486</v>
      </c>
      <c r="E3032" s="72">
        <v>10851</v>
      </c>
      <c r="F3032" s="62" t="s">
        <v>1594</v>
      </c>
      <c r="G3032" s="62" t="s">
        <v>1587</v>
      </c>
      <c r="H3032" s="62" t="s">
        <v>1570</v>
      </c>
    </row>
    <row r="3033" spans="1:8" x14ac:dyDescent="0.2">
      <c r="A3033" s="72" t="s">
        <v>2627</v>
      </c>
      <c r="B3033" s="74">
        <v>39400</v>
      </c>
      <c r="C3033" s="71">
        <v>43</v>
      </c>
      <c r="D3033" s="64" t="s">
        <v>486</v>
      </c>
      <c r="E3033" s="72">
        <v>10851</v>
      </c>
      <c r="F3033" s="62" t="s">
        <v>1594</v>
      </c>
      <c r="G3033" s="62" t="s">
        <v>1587</v>
      </c>
      <c r="H3033" s="62" t="s">
        <v>1597</v>
      </c>
    </row>
    <row r="3034" spans="1:8" x14ac:dyDescent="0.2">
      <c r="A3034" s="72" t="s">
        <v>2628</v>
      </c>
      <c r="B3034" s="74">
        <v>39400</v>
      </c>
      <c r="C3034" s="71">
        <v>330</v>
      </c>
      <c r="D3034" s="64" t="s">
        <v>486</v>
      </c>
      <c r="E3034" s="72">
        <v>10851</v>
      </c>
      <c r="F3034" s="62" t="s">
        <v>1594</v>
      </c>
      <c r="G3034" s="62" t="s">
        <v>1587</v>
      </c>
      <c r="H3034" s="62" t="s">
        <v>1597</v>
      </c>
    </row>
    <row r="3035" spans="1:8" x14ac:dyDescent="0.2">
      <c r="A3035" s="72" t="s">
        <v>2629</v>
      </c>
      <c r="B3035" s="74">
        <v>39400</v>
      </c>
      <c r="C3035" s="71">
        <v>975</v>
      </c>
      <c r="D3035" s="64" t="s">
        <v>486</v>
      </c>
      <c r="E3035" s="72">
        <v>10851</v>
      </c>
      <c r="F3035" s="62" t="s">
        <v>1594</v>
      </c>
      <c r="G3035" s="62" t="s">
        <v>1588</v>
      </c>
      <c r="H3035" s="62" t="s">
        <v>2569</v>
      </c>
    </row>
    <row r="3036" spans="1:8" x14ac:dyDescent="0.2">
      <c r="A3036" s="72" t="s">
        <v>2630</v>
      </c>
      <c r="B3036" s="74">
        <v>39400</v>
      </c>
      <c r="C3036" s="71">
        <v>19</v>
      </c>
      <c r="D3036" s="64" t="s">
        <v>486</v>
      </c>
      <c r="E3036" s="72">
        <v>13440.5</v>
      </c>
      <c r="F3036" s="62" t="s">
        <v>1610</v>
      </c>
      <c r="G3036" s="62" t="s">
        <v>1587</v>
      </c>
      <c r="H3036" s="62" t="s">
        <v>1528</v>
      </c>
    </row>
    <row r="3037" spans="1:8" x14ac:dyDescent="0.2">
      <c r="A3037" s="72" t="s">
        <v>2631</v>
      </c>
      <c r="B3037" s="74">
        <v>39400</v>
      </c>
      <c r="C3037" s="71">
        <v>530</v>
      </c>
      <c r="D3037" s="64" t="s">
        <v>486</v>
      </c>
      <c r="E3037" s="72">
        <v>8950</v>
      </c>
      <c r="F3037" s="62" t="s">
        <v>1963</v>
      </c>
      <c r="G3037" s="62" t="s">
        <v>1587</v>
      </c>
      <c r="H3037" s="62" t="s">
        <v>1528</v>
      </c>
    </row>
    <row r="3038" spans="1:8" x14ac:dyDescent="0.2">
      <c r="A3038" s="72" t="s">
        <v>2632</v>
      </c>
      <c r="B3038" s="74">
        <v>39400</v>
      </c>
      <c r="C3038" s="71">
        <v>530</v>
      </c>
      <c r="D3038" s="64" t="s">
        <v>486</v>
      </c>
      <c r="E3038" s="72">
        <v>485</v>
      </c>
      <c r="F3038" s="62" t="s">
        <v>1963</v>
      </c>
      <c r="G3038" s="62" t="s">
        <v>1587</v>
      </c>
      <c r="H3038" s="62" t="s">
        <v>1528</v>
      </c>
    </row>
    <row r="3039" spans="1:8" x14ac:dyDescent="0.2">
      <c r="A3039" s="72" t="s">
        <v>2633</v>
      </c>
      <c r="B3039" s="74">
        <v>39400</v>
      </c>
      <c r="C3039" s="71">
        <v>1099</v>
      </c>
      <c r="D3039" s="64" t="s">
        <v>486</v>
      </c>
      <c r="E3039" s="27">
        <v>21384</v>
      </c>
      <c r="F3039" s="62" t="s">
        <v>1963</v>
      </c>
      <c r="G3039" s="62" t="s">
        <v>1587</v>
      </c>
      <c r="H3039" s="62" t="s">
        <v>1528</v>
      </c>
    </row>
    <row r="3040" spans="1:8" x14ac:dyDescent="0.2">
      <c r="A3040" s="72">
        <v>28</v>
      </c>
      <c r="B3040" s="74">
        <v>39405</v>
      </c>
      <c r="C3040" s="71">
        <v>627</v>
      </c>
      <c r="D3040" s="64" t="s">
        <v>1436</v>
      </c>
      <c r="E3040" s="72">
        <v>17890</v>
      </c>
      <c r="F3040" s="62" t="s">
        <v>1594</v>
      </c>
      <c r="G3040" s="62" t="s">
        <v>1587</v>
      </c>
      <c r="H3040" s="62" t="s">
        <v>1544</v>
      </c>
    </row>
    <row r="3041" spans="1:8" x14ac:dyDescent="0.2">
      <c r="A3041" s="85" t="s">
        <v>2861</v>
      </c>
      <c r="B3041" s="74">
        <v>39405</v>
      </c>
      <c r="C3041" s="71">
        <v>10100</v>
      </c>
      <c r="D3041" s="64" t="s">
        <v>1436</v>
      </c>
      <c r="E3041" s="72">
        <v>340</v>
      </c>
      <c r="F3041" s="62" t="s">
        <v>1963</v>
      </c>
      <c r="G3041" s="62" t="s">
        <v>1587</v>
      </c>
      <c r="H3041" s="62" t="s">
        <v>1528</v>
      </c>
    </row>
    <row r="3042" spans="1:8" x14ac:dyDescent="0.2">
      <c r="A3042" s="72" t="s">
        <v>2635</v>
      </c>
      <c r="B3042" s="74">
        <v>39405</v>
      </c>
      <c r="C3042" s="71">
        <v>11</v>
      </c>
      <c r="D3042" s="64" t="s">
        <v>1436</v>
      </c>
      <c r="E3042" s="27">
        <v>-340</v>
      </c>
      <c r="F3042" s="62" t="s">
        <v>1594</v>
      </c>
      <c r="G3042" s="62" t="s">
        <v>1587</v>
      </c>
      <c r="H3042" s="62" t="s">
        <v>1538</v>
      </c>
    </row>
    <row r="3043" spans="1:8" x14ac:dyDescent="0.2">
      <c r="A3043" s="72" t="s">
        <v>2636</v>
      </c>
      <c r="B3043" s="74">
        <v>39405</v>
      </c>
      <c r="C3043" s="71">
        <v>289</v>
      </c>
      <c r="D3043" s="64" t="s">
        <v>1436</v>
      </c>
      <c r="E3043" s="27">
        <v>340</v>
      </c>
      <c r="F3043" s="62" t="s">
        <v>1599</v>
      </c>
      <c r="G3043" s="62" t="s">
        <v>1587</v>
      </c>
      <c r="H3043" s="62" t="s">
        <v>1528</v>
      </c>
    </row>
    <row r="3044" spans="1:8" x14ac:dyDescent="0.2">
      <c r="A3044" s="72" t="s">
        <v>2637</v>
      </c>
      <c r="B3044" s="74">
        <v>39405</v>
      </c>
      <c r="C3044" s="71">
        <v>289</v>
      </c>
      <c r="D3044" s="64" t="s">
        <v>1131</v>
      </c>
      <c r="E3044" s="72">
        <v>1620</v>
      </c>
      <c r="F3044" s="62" t="s">
        <v>1599</v>
      </c>
      <c r="G3044" s="62" t="s">
        <v>1587</v>
      </c>
      <c r="H3044" s="62" t="s">
        <v>1528</v>
      </c>
    </row>
    <row r="3045" spans="1:8" x14ac:dyDescent="0.2">
      <c r="A3045" s="72" t="s">
        <v>2638</v>
      </c>
      <c r="B3045" s="74">
        <v>39406</v>
      </c>
      <c r="C3045" s="71">
        <v>234</v>
      </c>
      <c r="D3045" s="64" t="s">
        <v>1131</v>
      </c>
      <c r="E3045" s="72">
        <v>1663.74</v>
      </c>
      <c r="F3045" s="62" t="s">
        <v>1610</v>
      </c>
      <c r="G3045" s="62" t="s">
        <v>1587</v>
      </c>
      <c r="H3045" s="62" t="s">
        <v>1597</v>
      </c>
    </row>
    <row r="3046" spans="1:8" x14ac:dyDescent="0.2">
      <c r="A3046" s="72" t="s">
        <v>2639</v>
      </c>
      <c r="B3046" s="74">
        <v>39406</v>
      </c>
      <c r="C3046" s="71">
        <v>452</v>
      </c>
      <c r="D3046" s="64" t="s">
        <v>1131</v>
      </c>
      <c r="E3046" s="69">
        <v>1761.06</v>
      </c>
      <c r="F3046" s="62" t="s">
        <v>1594</v>
      </c>
      <c r="G3046" s="62" t="s">
        <v>1587</v>
      </c>
      <c r="H3046" s="62" t="s">
        <v>1597</v>
      </c>
    </row>
    <row r="3047" spans="1:8" x14ac:dyDescent="0.2">
      <c r="A3047" s="72" t="s">
        <v>2640</v>
      </c>
      <c r="B3047" s="74">
        <v>39406</v>
      </c>
      <c r="C3047" s="71">
        <v>402</v>
      </c>
      <c r="D3047" s="64" t="s">
        <v>53</v>
      </c>
      <c r="E3047" s="72">
        <v>10950</v>
      </c>
      <c r="F3047" s="62" t="s">
        <v>1591</v>
      </c>
      <c r="G3047" s="62" t="s">
        <v>1588</v>
      </c>
      <c r="H3047" s="62" t="s">
        <v>1753</v>
      </c>
    </row>
    <row r="3048" spans="1:8" x14ac:dyDescent="0.2">
      <c r="A3048" s="72" t="s">
        <v>2641</v>
      </c>
      <c r="B3048" s="74">
        <v>39406</v>
      </c>
      <c r="C3048" s="71">
        <v>1100</v>
      </c>
      <c r="D3048" s="64" t="s">
        <v>53</v>
      </c>
      <c r="E3048" s="72">
        <v>58400</v>
      </c>
      <c r="F3048" s="62" t="s">
        <v>1594</v>
      </c>
      <c r="G3048" s="62" t="s">
        <v>1587</v>
      </c>
      <c r="H3048" s="62" t="s">
        <v>1544</v>
      </c>
    </row>
    <row r="3049" spans="1:8" x14ac:dyDescent="0.2">
      <c r="A3049" s="72" t="s">
        <v>2642</v>
      </c>
      <c r="B3049" s="74">
        <v>39406</v>
      </c>
      <c r="C3049" s="71">
        <v>264</v>
      </c>
      <c r="D3049" s="64" t="s">
        <v>53</v>
      </c>
      <c r="E3049" s="72">
        <v>915</v>
      </c>
      <c r="F3049" s="62" t="s">
        <v>1594</v>
      </c>
      <c r="G3049" s="62" t="s">
        <v>1587</v>
      </c>
      <c r="H3049" s="62" t="s">
        <v>1597</v>
      </c>
    </row>
    <row r="3050" spans="1:8" x14ac:dyDescent="0.2">
      <c r="A3050" s="72" t="s">
        <v>2643</v>
      </c>
      <c r="B3050" s="74">
        <v>39407</v>
      </c>
      <c r="C3050" s="71">
        <v>176</v>
      </c>
      <c r="D3050" s="64" t="s">
        <v>53</v>
      </c>
      <c r="E3050" s="72">
        <v>9700</v>
      </c>
      <c r="F3050" s="62" t="s">
        <v>1599</v>
      </c>
      <c r="G3050" s="62" t="s">
        <v>1587</v>
      </c>
      <c r="H3050" s="62" t="s">
        <v>1528</v>
      </c>
    </row>
    <row r="3051" spans="1:8" x14ac:dyDescent="0.2">
      <c r="A3051" s="72" t="s">
        <v>2644</v>
      </c>
      <c r="B3051" s="74">
        <v>39407</v>
      </c>
      <c r="C3051" s="71">
        <v>176</v>
      </c>
      <c r="D3051" s="64" t="s">
        <v>53</v>
      </c>
      <c r="E3051" s="72">
        <v>34900</v>
      </c>
      <c r="F3051" s="62" t="s">
        <v>1599</v>
      </c>
      <c r="G3051" s="62" t="s">
        <v>1587</v>
      </c>
      <c r="H3051" s="62" t="s">
        <v>1528</v>
      </c>
    </row>
    <row r="3052" spans="1:8" x14ac:dyDescent="0.2">
      <c r="A3052" s="72" t="s">
        <v>2645</v>
      </c>
      <c r="B3052" s="74">
        <v>39407</v>
      </c>
      <c r="C3052" s="71">
        <v>176</v>
      </c>
      <c r="D3052" s="64" t="s">
        <v>53</v>
      </c>
      <c r="E3052" s="72">
        <v>59000</v>
      </c>
      <c r="F3052" s="62" t="s">
        <v>1599</v>
      </c>
      <c r="G3052" s="62" t="s">
        <v>1587</v>
      </c>
      <c r="H3052" s="62" t="s">
        <v>1528</v>
      </c>
    </row>
    <row r="3053" spans="1:8" x14ac:dyDescent="0.2">
      <c r="A3053" s="72" t="s">
        <v>2646</v>
      </c>
      <c r="B3053" s="74">
        <v>39407</v>
      </c>
      <c r="C3053" s="71">
        <v>1102</v>
      </c>
      <c r="D3053" s="64" t="s">
        <v>53</v>
      </c>
      <c r="E3053" s="72">
        <v>34900</v>
      </c>
      <c r="F3053" s="62" t="s">
        <v>1594</v>
      </c>
      <c r="G3053" s="62" t="s">
        <v>1587</v>
      </c>
      <c r="H3053" s="62" t="s">
        <v>1544</v>
      </c>
    </row>
    <row r="3054" spans="1:8" x14ac:dyDescent="0.2">
      <c r="A3054" s="72">
        <v>29</v>
      </c>
      <c r="B3054" s="74">
        <v>39409</v>
      </c>
      <c r="C3054" s="71">
        <v>894</v>
      </c>
      <c r="D3054" s="64" t="s">
        <v>53</v>
      </c>
      <c r="E3054" s="27">
        <v>62100</v>
      </c>
      <c r="F3054" s="62" t="s">
        <v>1594</v>
      </c>
      <c r="G3054" s="62" t="s">
        <v>1587</v>
      </c>
      <c r="H3054" s="62" t="s">
        <v>1528</v>
      </c>
    </row>
    <row r="3055" spans="1:8" x14ac:dyDescent="0.2">
      <c r="A3055" s="72" t="s">
        <v>2647</v>
      </c>
      <c r="B3055" s="74">
        <v>39409</v>
      </c>
      <c r="C3055" s="71">
        <v>1101</v>
      </c>
      <c r="D3055" s="64" t="s">
        <v>53</v>
      </c>
      <c r="E3055" s="27">
        <v>24870</v>
      </c>
      <c r="F3055" s="62" t="s">
        <v>1610</v>
      </c>
      <c r="G3055" s="62" t="s">
        <v>1587</v>
      </c>
      <c r="H3055" s="62" t="s">
        <v>1538</v>
      </c>
    </row>
    <row r="3056" spans="1:8" x14ac:dyDescent="0.2">
      <c r="A3056" s="72" t="s">
        <v>2648</v>
      </c>
      <c r="B3056" s="74">
        <v>39409</v>
      </c>
      <c r="C3056" s="71">
        <v>1023</v>
      </c>
      <c r="D3056" s="64" t="s">
        <v>53</v>
      </c>
      <c r="E3056" s="27">
        <v>1200</v>
      </c>
      <c r="F3056" s="62" t="s">
        <v>1610</v>
      </c>
      <c r="G3056" s="62" t="s">
        <v>1587</v>
      </c>
      <c r="H3056" s="62" t="s">
        <v>1544</v>
      </c>
    </row>
    <row r="3057" spans="1:8" x14ac:dyDescent="0.2">
      <c r="A3057" s="72" t="s">
        <v>2649</v>
      </c>
      <c r="B3057" s="74">
        <v>39409</v>
      </c>
      <c r="C3057" s="71">
        <v>683</v>
      </c>
      <c r="D3057" s="64" t="s">
        <v>53</v>
      </c>
      <c r="E3057" s="27">
        <v>29184</v>
      </c>
      <c r="F3057" s="62" t="s">
        <v>1594</v>
      </c>
      <c r="G3057" s="62" t="s">
        <v>1587</v>
      </c>
      <c r="H3057" s="62" t="s">
        <v>1538</v>
      </c>
    </row>
    <row r="3058" spans="1:8" x14ac:dyDescent="0.2">
      <c r="A3058" s="72" t="s">
        <v>2650</v>
      </c>
      <c r="B3058" s="74">
        <v>39412</v>
      </c>
      <c r="C3058" s="71">
        <v>1103</v>
      </c>
      <c r="D3058" s="64" t="s">
        <v>53</v>
      </c>
      <c r="E3058" s="27">
        <v>94500</v>
      </c>
      <c r="F3058" s="62" t="s">
        <v>1594</v>
      </c>
      <c r="G3058" s="62" t="s">
        <v>1587</v>
      </c>
      <c r="H3058" s="62" t="s">
        <v>1528</v>
      </c>
    </row>
    <row r="3059" spans="1:8" x14ac:dyDescent="0.2">
      <c r="A3059" s="72" t="s">
        <v>2651</v>
      </c>
      <c r="B3059" s="74">
        <v>39412</v>
      </c>
      <c r="C3059" s="71">
        <v>157</v>
      </c>
      <c r="D3059" s="64" t="s">
        <v>53</v>
      </c>
      <c r="E3059" s="27">
        <v>11500</v>
      </c>
      <c r="F3059" s="62" t="s">
        <v>1594</v>
      </c>
      <c r="G3059" s="62" t="s">
        <v>1587</v>
      </c>
      <c r="H3059" s="62" t="s">
        <v>1597</v>
      </c>
    </row>
    <row r="3060" spans="1:8" x14ac:dyDescent="0.2">
      <c r="A3060" s="72" t="s">
        <v>2652</v>
      </c>
      <c r="B3060" s="74">
        <v>39412</v>
      </c>
      <c r="C3060" s="71">
        <v>1105</v>
      </c>
      <c r="D3060" s="64" t="s">
        <v>2862</v>
      </c>
      <c r="E3060" s="72">
        <v>730.5</v>
      </c>
      <c r="F3060" s="62" t="s">
        <v>1594</v>
      </c>
      <c r="G3060" s="62" t="s">
        <v>1587</v>
      </c>
      <c r="H3060" s="62" t="s">
        <v>1567</v>
      </c>
    </row>
    <row r="3061" spans="1:8" x14ac:dyDescent="0.2">
      <c r="A3061" s="72">
        <v>30</v>
      </c>
      <c r="B3061" s="74">
        <v>39413</v>
      </c>
      <c r="C3061" s="71">
        <v>990</v>
      </c>
      <c r="D3061" s="64" t="s">
        <v>1473</v>
      </c>
      <c r="E3061" s="72">
        <v>65000</v>
      </c>
      <c r="F3061" s="62" t="s">
        <v>1594</v>
      </c>
      <c r="G3061" s="62" t="s">
        <v>1587</v>
      </c>
      <c r="H3061" s="62" t="s">
        <v>1528</v>
      </c>
    </row>
    <row r="3062" spans="1:8" x14ac:dyDescent="0.2">
      <c r="A3062" s="72" t="s">
        <v>2653</v>
      </c>
      <c r="B3062" s="74">
        <v>39413</v>
      </c>
      <c r="C3062" s="71">
        <v>638</v>
      </c>
      <c r="D3062" s="64" t="s">
        <v>2863</v>
      </c>
      <c r="E3062" s="72">
        <v>6075.9</v>
      </c>
      <c r="F3062" s="62" t="s">
        <v>1610</v>
      </c>
      <c r="G3062" s="62" t="s">
        <v>1587</v>
      </c>
      <c r="H3062" s="62" t="s">
        <v>1544</v>
      </c>
    </row>
    <row r="3063" spans="1:8" x14ac:dyDescent="0.2">
      <c r="A3063" s="72" t="s">
        <v>2654</v>
      </c>
      <c r="B3063" s="74">
        <v>39413</v>
      </c>
      <c r="C3063" s="71">
        <v>1104</v>
      </c>
      <c r="D3063" s="64" t="s">
        <v>2863</v>
      </c>
      <c r="E3063" s="72">
        <v>12087.5</v>
      </c>
      <c r="F3063" s="62" t="s">
        <v>1610</v>
      </c>
      <c r="G3063" s="62" t="s">
        <v>1587</v>
      </c>
      <c r="H3063" s="62" t="s">
        <v>1544</v>
      </c>
    </row>
    <row r="3064" spans="1:8" x14ac:dyDescent="0.2">
      <c r="A3064" s="72" t="s">
        <v>2655</v>
      </c>
      <c r="B3064" s="74">
        <v>39413</v>
      </c>
      <c r="C3064" s="71">
        <v>365</v>
      </c>
      <c r="D3064" s="64" t="s">
        <v>2863</v>
      </c>
      <c r="E3064" s="72">
        <v>14600</v>
      </c>
      <c r="F3064" s="62" t="s">
        <v>1594</v>
      </c>
      <c r="G3064" s="62" t="s">
        <v>1587</v>
      </c>
      <c r="H3064" s="62" t="s">
        <v>1597</v>
      </c>
    </row>
    <row r="3065" spans="1:8" x14ac:dyDescent="0.2">
      <c r="A3065" s="72" t="s">
        <v>2656</v>
      </c>
      <c r="B3065" s="74">
        <v>39413</v>
      </c>
      <c r="C3065" s="71">
        <v>243</v>
      </c>
      <c r="D3065" s="64" t="s">
        <v>2863</v>
      </c>
      <c r="E3065" s="72">
        <v>28590</v>
      </c>
      <c r="F3065" s="62" t="s">
        <v>1594</v>
      </c>
      <c r="G3065" s="62" t="s">
        <v>1587</v>
      </c>
      <c r="H3065" s="62" t="s">
        <v>1535</v>
      </c>
    </row>
    <row r="3066" spans="1:8" x14ac:dyDescent="0.2">
      <c r="A3066" s="72" t="s">
        <v>2657</v>
      </c>
      <c r="B3066" s="74">
        <v>39413</v>
      </c>
      <c r="C3066" s="71">
        <v>84</v>
      </c>
      <c r="D3066" s="64" t="s">
        <v>2864</v>
      </c>
      <c r="E3066" s="72">
        <v>1240</v>
      </c>
      <c r="F3066" s="62" t="s">
        <v>1594</v>
      </c>
      <c r="G3066" s="62" t="s">
        <v>1587</v>
      </c>
      <c r="H3066" s="62" t="s">
        <v>1597</v>
      </c>
    </row>
    <row r="3067" spans="1:8" x14ac:dyDescent="0.2">
      <c r="A3067" s="72" t="s">
        <v>2658</v>
      </c>
      <c r="B3067" s="74">
        <v>39413</v>
      </c>
      <c r="C3067" s="71">
        <v>56</v>
      </c>
      <c r="D3067" s="64" t="s">
        <v>2864</v>
      </c>
      <c r="E3067" s="72">
        <v>3065</v>
      </c>
      <c r="F3067" s="62" t="s">
        <v>1594</v>
      </c>
      <c r="G3067" s="62" t="s">
        <v>1587</v>
      </c>
      <c r="H3067" s="62" t="s">
        <v>1541</v>
      </c>
    </row>
    <row r="3068" spans="1:8" x14ac:dyDescent="0.2">
      <c r="A3068" s="72" t="s">
        <v>2659</v>
      </c>
      <c r="B3068" s="74">
        <v>39414</v>
      </c>
      <c r="C3068" s="71">
        <v>47</v>
      </c>
      <c r="D3068" s="64" t="s">
        <v>2864</v>
      </c>
      <c r="E3068" s="72">
        <v>1750</v>
      </c>
      <c r="F3068" s="62" t="s">
        <v>1963</v>
      </c>
      <c r="G3068" s="62" t="s">
        <v>1587</v>
      </c>
      <c r="H3068" s="62" t="s">
        <v>1528</v>
      </c>
    </row>
    <row r="3069" spans="1:8" x14ac:dyDescent="0.2">
      <c r="A3069" s="72" t="s">
        <v>2660</v>
      </c>
      <c r="B3069" s="74">
        <v>39414</v>
      </c>
      <c r="C3069" s="71">
        <v>646</v>
      </c>
      <c r="D3069" s="64" t="s">
        <v>2864</v>
      </c>
      <c r="E3069" s="72">
        <v>64.98</v>
      </c>
      <c r="F3069" s="62" t="s">
        <v>1610</v>
      </c>
      <c r="G3069" s="62" t="s">
        <v>1587</v>
      </c>
      <c r="H3069" s="62" t="s">
        <v>1538</v>
      </c>
    </row>
    <row r="3070" spans="1:8" x14ac:dyDescent="0.2">
      <c r="A3070" s="72" t="s">
        <v>2661</v>
      </c>
      <c r="B3070" s="74">
        <v>39414</v>
      </c>
      <c r="C3070" s="71">
        <v>660</v>
      </c>
      <c r="D3070" s="64" t="s">
        <v>2864</v>
      </c>
      <c r="E3070" s="72">
        <v>63.09</v>
      </c>
      <c r="F3070" s="62" t="s">
        <v>1594</v>
      </c>
      <c r="G3070" s="62" t="s">
        <v>1587</v>
      </c>
      <c r="H3070" s="62" t="s">
        <v>1597</v>
      </c>
    </row>
    <row r="3071" spans="1:8" x14ac:dyDescent="0.2">
      <c r="A3071" s="72" t="s">
        <v>2663</v>
      </c>
      <c r="B3071" s="74">
        <v>39414</v>
      </c>
      <c r="C3071" s="71">
        <v>887</v>
      </c>
      <c r="D3071" s="64" t="s">
        <v>2865</v>
      </c>
      <c r="E3071" s="72">
        <v>17350</v>
      </c>
      <c r="F3071" s="62" t="s">
        <v>1594</v>
      </c>
      <c r="G3071" s="62" t="s">
        <v>1587</v>
      </c>
      <c r="H3071" s="62" t="s">
        <v>1548</v>
      </c>
    </row>
    <row r="3072" spans="1:8" x14ac:dyDescent="0.2">
      <c r="A3072" s="72" t="s">
        <v>2664</v>
      </c>
      <c r="B3072" s="74">
        <v>39414</v>
      </c>
      <c r="C3072" s="71">
        <v>822</v>
      </c>
      <c r="D3072" s="64" t="s">
        <v>2866</v>
      </c>
      <c r="E3072" s="72">
        <v>13415</v>
      </c>
      <c r="F3072" s="62" t="s">
        <v>1594</v>
      </c>
      <c r="G3072" s="62" t="s">
        <v>1587</v>
      </c>
      <c r="H3072" s="62" t="s">
        <v>1597</v>
      </c>
    </row>
    <row r="3073" spans="1:8" x14ac:dyDescent="0.2">
      <c r="A3073" s="72" t="s">
        <v>2665</v>
      </c>
      <c r="B3073" s="74">
        <v>39414</v>
      </c>
      <c r="C3073" s="71">
        <v>822</v>
      </c>
      <c r="D3073" s="64" t="s">
        <v>2867</v>
      </c>
      <c r="E3073" s="72">
        <v>186.65</v>
      </c>
      <c r="F3073" s="62" t="s">
        <v>1594</v>
      </c>
      <c r="G3073" s="62" t="s">
        <v>1587</v>
      </c>
      <c r="H3073" s="62" t="s">
        <v>1597</v>
      </c>
    </row>
    <row r="3074" spans="1:8" x14ac:dyDescent="0.2">
      <c r="A3074" s="72" t="s">
        <v>2666</v>
      </c>
      <c r="B3074" s="74">
        <v>39414</v>
      </c>
      <c r="C3074" s="71">
        <v>1056</v>
      </c>
      <c r="D3074" s="64" t="s">
        <v>2868</v>
      </c>
      <c r="E3074" s="72">
        <v>10344</v>
      </c>
      <c r="F3074" s="62" t="s">
        <v>1594</v>
      </c>
      <c r="G3074" s="62" t="s">
        <v>1587</v>
      </c>
      <c r="H3074" s="62" t="s">
        <v>1528</v>
      </c>
    </row>
    <row r="3075" spans="1:8" x14ac:dyDescent="0.2">
      <c r="A3075" s="72" t="s">
        <v>2668</v>
      </c>
      <c r="B3075" s="74">
        <v>39414</v>
      </c>
      <c r="C3075" s="71">
        <v>1106</v>
      </c>
      <c r="D3075" s="64" t="s">
        <v>2869</v>
      </c>
      <c r="E3075" s="72">
        <v>7472</v>
      </c>
      <c r="F3075" s="62" t="s">
        <v>1610</v>
      </c>
      <c r="G3075" s="62" t="s">
        <v>1587</v>
      </c>
      <c r="H3075" s="62" t="s">
        <v>1528</v>
      </c>
    </row>
    <row r="3076" spans="1:8" x14ac:dyDescent="0.2">
      <c r="A3076" s="72">
        <v>31</v>
      </c>
      <c r="B3076" s="74">
        <v>39416</v>
      </c>
      <c r="C3076" s="71">
        <v>638</v>
      </c>
      <c r="D3076" s="64" t="s">
        <v>2869</v>
      </c>
      <c r="E3076" s="72">
        <v>10200</v>
      </c>
      <c r="F3076" s="62" t="s">
        <v>1594</v>
      </c>
      <c r="G3076" s="62" t="s">
        <v>1587</v>
      </c>
      <c r="H3076" s="62" t="s">
        <v>1544</v>
      </c>
    </row>
    <row r="3077" spans="1:8" x14ac:dyDescent="0.2">
      <c r="A3077" s="72" t="s">
        <v>2669</v>
      </c>
      <c r="B3077" s="74">
        <v>39416</v>
      </c>
      <c r="C3077" s="71">
        <v>1107</v>
      </c>
      <c r="D3077" s="64" t="s">
        <v>2869</v>
      </c>
      <c r="E3077" s="72">
        <v>9493</v>
      </c>
      <c r="F3077" s="62" t="s">
        <v>1610</v>
      </c>
      <c r="G3077" s="62" t="s">
        <v>1587</v>
      </c>
      <c r="H3077" s="62" t="s">
        <v>1597</v>
      </c>
    </row>
    <row r="3078" spans="1:8" x14ac:dyDescent="0.2">
      <c r="A3078" s="72" t="s">
        <v>2670</v>
      </c>
      <c r="B3078" s="74">
        <v>39416</v>
      </c>
      <c r="C3078" s="71">
        <v>864</v>
      </c>
      <c r="D3078" s="64" t="s">
        <v>1205</v>
      </c>
      <c r="E3078" s="72">
        <v>518.79999999999995</v>
      </c>
      <c r="F3078" s="62" t="s">
        <v>1594</v>
      </c>
      <c r="G3078" s="62" t="s">
        <v>1587</v>
      </c>
      <c r="H3078" s="62" t="s">
        <v>1597</v>
      </c>
    </row>
    <row r="3079" spans="1:8" x14ac:dyDescent="0.2">
      <c r="A3079" s="72" t="s">
        <v>2671</v>
      </c>
      <c r="B3079" s="74">
        <v>39416</v>
      </c>
      <c r="C3079" s="71">
        <v>289</v>
      </c>
      <c r="D3079" s="64" t="s">
        <v>1205</v>
      </c>
      <c r="E3079" s="72">
        <v>960</v>
      </c>
      <c r="F3079" s="62" t="s">
        <v>1594</v>
      </c>
      <c r="G3079" s="62" t="s">
        <v>1587</v>
      </c>
      <c r="H3079" s="62" t="s">
        <v>1528</v>
      </c>
    </row>
    <row r="3080" spans="1:8" x14ac:dyDescent="0.2">
      <c r="A3080" s="72" t="s">
        <v>2672</v>
      </c>
      <c r="B3080" s="74">
        <v>39416</v>
      </c>
      <c r="C3080" s="71">
        <v>176</v>
      </c>
      <c r="D3080" s="64" t="s">
        <v>1205</v>
      </c>
      <c r="E3080" s="69">
        <v>998.4</v>
      </c>
      <c r="F3080" s="62" t="s">
        <v>1594</v>
      </c>
      <c r="G3080" s="62" t="s">
        <v>1587</v>
      </c>
      <c r="H3080" s="62" t="s">
        <v>1528</v>
      </c>
    </row>
    <row r="3081" spans="1:8" x14ac:dyDescent="0.2">
      <c r="A3081" s="72" t="s">
        <v>2673</v>
      </c>
      <c r="B3081" s="74">
        <v>39416</v>
      </c>
      <c r="C3081" s="71">
        <v>176</v>
      </c>
      <c r="D3081" s="64" t="s">
        <v>2870</v>
      </c>
      <c r="E3081" s="72">
        <v>51.47</v>
      </c>
      <c r="F3081" s="62" t="s">
        <v>1594</v>
      </c>
      <c r="G3081" s="62" t="s">
        <v>1587</v>
      </c>
      <c r="H3081" s="62" t="s">
        <v>1528</v>
      </c>
    </row>
    <row r="3082" spans="1:8" x14ac:dyDescent="0.2">
      <c r="A3082" s="72" t="s">
        <v>2675</v>
      </c>
      <c r="B3082" s="74">
        <v>39416</v>
      </c>
      <c r="C3082" s="71">
        <v>957</v>
      </c>
      <c r="D3082" s="64" t="s">
        <v>2870</v>
      </c>
      <c r="E3082" s="72">
        <v>9740</v>
      </c>
      <c r="F3082" s="62" t="s">
        <v>1610</v>
      </c>
      <c r="G3082" s="62" t="s">
        <v>1587</v>
      </c>
      <c r="H3082" s="62" t="s">
        <v>1535</v>
      </c>
    </row>
    <row r="3083" spans="1:8" x14ac:dyDescent="0.2">
      <c r="A3083" s="72" t="s">
        <v>2676</v>
      </c>
      <c r="B3083" s="74">
        <v>39416</v>
      </c>
      <c r="C3083" s="71">
        <v>1108</v>
      </c>
      <c r="D3083" s="64" t="s">
        <v>1393</v>
      </c>
      <c r="E3083" s="72">
        <v>10087</v>
      </c>
      <c r="F3083" s="62" t="s">
        <v>1610</v>
      </c>
      <c r="G3083" s="62" t="s">
        <v>1587</v>
      </c>
      <c r="H3083" s="62" t="s">
        <v>1597</v>
      </c>
    </row>
    <row r="3084" spans="1:8" x14ac:dyDescent="0.2">
      <c r="A3084" s="72" t="s">
        <v>2677</v>
      </c>
      <c r="B3084" s="74">
        <v>39426</v>
      </c>
      <c r="C3084" s="71">
        <v>795</v>
      </c>
      <c r="D3084" s="64" t="s">
        <v>1393</v>
      </c>
      <c r="E3084" s="72">
        <v>9075</v>
      </c>
      <c r="F3084" s="62" t="s">
        <v>1963</v>
      </c>
      <c r="G3084" s="62" t="s">
        <v>1587</v>
      </c>
      <c r="H3084" s="62" t="s">
        <v>1535</v>
      </c>
    </row>
    <row r="3085" spans="1:8" x14ac:dyDescent="0.2">
      <c r="A3085" s="72" t="s">
        <v>2679</v>
      </c>
      <c r="B3085" s="74">
        <v>39426</v>
      </c>
      <c r="C3085" s="71">
        <v>19</v>
      </c>
      <c r="D3085" s="64" t="s">
        <v>1393</v>
      </c>
      <c r="E3085" s="72">
        <v>11435</v>
      </c>
      <c r="F3085" s="62" t="s">
        <v>2810</v>
      </c>
      <c r="G3085" s="62" t="s">
        <v>1587</v>
      </c>
      <c r="H3085" s="62" t="s">
        <v>1528</v>
      </c>
    </row>
    <row r="3086" spans="1:8" x14ac:dyDescent="0.2">
      <c r="A3086" s="72" t="s">
        <v>2680</v>
      </c>
      <c r="B3086" s="74">
        <v>39426</v>
      </c>
      <c r="C3086" s="71">
        <v>1110</v>
      </c>
      <c r="D3086" s="64" t="s">
        <v>1393</v>
      </c>
      <c r="E3086" s="27">
        <v>244.05</v>
      </c>
      <c r="F3086" s="62" t="s">
        <v>1790</v>
      </c>
      <c r="G3086" s="62" t="s">
        <v>1587</v>
      </c>
      <c r="H3086" s="62" t="s">
        <v>1567</v>
      </c>
    </row>
    <row r="3087" spans="1:8" x14ac:dyDescent="0.2">
      <c r="A3087" s="72" t="s">
        <v>2681</v>
      </c>
      <c r="B3087" s="74">
        <v>39426</v>
      </c>
      <c r="C3087" s="71">
        <v>813</v>
      </c>
      <c r="D3087" s="64" t="s">
        <v>2871</v>
      </c>
      <c r="E3087" s="72">
        <v>4148.5</v>
      </c>
      <c r="F3087" s="62" t="s">
        <v>1610</v>
      </c>
      <c r="G3087" s="62" t="s">
        <v>1587</v>
      </c>
      <c r="H3087" s="62" t="s">
        <v>1535</v>
      </c>
    </row>
    <row r="3088" spans="1:8" x14ac:dyDescent="0.2">
      <c r="A3088" s="72" t="s">
        <v>2682</v>
      </c>
      <c r="B3088" s="74">
        <v>39426</v>
      </c>
      <c r="C3088" s="71">
        <v>402</v>
      </c>
      <c r="D3088" s="64" t="s">
        <v>2872</v>
      </c>
      <c r="E3088" s="72">
        <v>49200</v>
      </c>
      <c r="F3088" s="62" t="s">
        <v>1591</v>
      </c>
      <c r="G3088" s="62" t="s">
        <v>1588</v>
      </c>
      <c r="H3088" s="62" t="s">
        <v>1753</v>
      </c>
    </row>
    <row r="3089" spans="1:8" x14ac:dyDescent="0.2">
      <c r="A3089" s="72" t="s">
        <v>2683</v>
      </c>
      <c r="B3089" s="74">
        <v>39426</v>
      </c>
      <c r="C3089" s="71">
        <v>142</v>
      </c>
      <c r="D3089" s="64" t="s">
        <v>2872</v>
      </c>
      <c r="E3089" s="72">
        <v>108.2</v>
      </c>
      <c r="F3089" s="62" t="s">
        <v>1594</v>
      </c>
      <c r="G3089" s="62" t="s">
        <v>1587</v>
      </c>
      <c r="H3089" s="62" t="s">
        <v>1597</v>
      </c>
    </row>
    <row r="3090" spans="1:8" x14ac:dyDescent="0.2">
      <c r="A3090" s="72" t="s">
        <v>2684</v>
      </c>
      <c r="B3090" s="74">
        <v>39426</v>
      </c>
      <c r="C3090" s="71">
        <v>44</v>
      </c>
      <c r="D3090" s="64" t="s">
        <v>2872</v>
      </c>
      <c r="E3090" s="27">
        <v>11107.75</v>
      </c>
      <c r="F3090" s="62" t="s">
        <v>1594</v>
      </c>
      <c r="G3090" s="62" t="s">
        <v>1587</v>
      </c>
      <c r="H3090" s="62" t="s">
        <v>1597</v>
      </c>
    </row>
    <row r="3091" spans="1:8" x14ac:dyDescent="0.2">
      <c r="A3091" s="72" t="s">
        <v>2685</v>
      </c>
      <c r="B3091" s="74">
        <v>39426</v>
      </c>
      <c r="C3091" s="71">
        <v>1111</v>
      </c>
      <c r="D3091" s="64" t="s">
        <v>2873</v>
      </c>
      <c r="E3091" s="72">
        <v>9145</v>
      </c>
      <c r="F3091" s="62" t="s">
        <v>1594</v>
      </c>
      <c r="G3091" s="62" t="s">
        <v>1587</v>
      </c>
      <c r="H3091" s="62" t="s">
        <v>1541</v>
      </c>
    </row>
    <row r="3092" spans="1:8" x14ac:dyDescent="0.2">
      <c r="A3092" s="72" t="s">
        <v>2686</v>
      </c>
      <c r="B3092" s="74">
        <v>39427</v>
      </c>
      <c r="C3092" s="71">
        <v>1112</v>
      </c>
      <c r="D3092" s="64" t="s">
        <v>2873</v>
      </c>
      <c r="E3092" s="72">
        <v>41407</v>
      </c>
      <c r="F3092" s="62" t="s">
        <v>1594</v>
      </c>
      <c r="G3092" s="62" t="s">
        <v>1587</v>
      </c>
      <c r="H3092" s="62" t="s">
        <v>1597</v>
      </c>
    </row>
    <row r="3093" spans="1:8" x14ac:dyDescent="0.2">
      <c r="A3093" s="72" t="s">
        <v>2687</v>
      </c>
      <c r="B3093" s="74">
        <v>39427</v>
      </c>
      <c r="C3093" s="71">
        <v>414</v>
      </c>
      <c r="D3093" s="64" t="s">
        <v>2874</v>
      </c>
      <c r="E3093" s="72">
        <v>22570</v>
      </c>
      <c r="F3093" s="62" t="s">
        <v>1594</v>
      </c>
      <c r="G3093" s="62" t="s">
        <v>1588</v>
      </c>
      <c r="H3093" s="62" t="s">
        <v>1607</v>
      </c>
    </row>
    <row r="3094" spans="1:8" x14ac:dyDescent="0.2">
      <c r="A3094" s="72">
        <v>32</v>
      </c>
      <c r="B3094" s="74">
        <v>39429</v>
      </c>
      <c r="C3094" s="71">
        <v>936</v>
      </c>
      <c r="D3094" s="64" t="s">
        <v>339</v>
      </c>
      <c r="E3094" s="72">
        <v>6079</v>
      </c>
      <c r="F3094" s="62" t="s">
        <v>1594</v>
      </c>
      <c r="G3094" s="62" t="s">
        <v>1587</v>
      </c>
      <c r="H3094" s="62" t="s">
        <v>1528</v>
      </c>
    </row>
    <row r="3095" spans="1:8" x14ac:dyDescent="0.2">
      <c r="A3095" s="72" t="s">
        <v>2688</v>
      </c>
      <c r="B3095" s="74">
        <v>39429</v>
      </c>
      <c r="C3095" s="71">
        <v>19</v>
      </c>
      <c r="D3095" s="64" t="s">
        <v>339</v>
      </c>
      <c r="E3095" s="72">
        <v>280.64999999999998</v>
      </c>
      <c r="F3095" s="62" t="s">
        <v>1963</v>
      </c>
      <c r="G3095" s="62" t="s">
        <v>1587</v>
      </c>
      <c r="H3095" s="62" t="s">
        <v>1528</v>
      </c>
    </row>
    <row r="3096" spans="1:8" x14ac:dyDescent="0.2">
      <c r="A3096" s="72" t="s">
        <v>2689</v>
      </c>
      <c r="B3096" s="74">
        <v>39430</v>
      </c>
      <c r="C3096" s="71">
        <v>1060</v>
      </c>
      <c r="D3096" s="64" t="s">
        <v>339</v>
      </c>
      <c r="E3096" s="72">
        <v>1174.95</v>
      </c>
      <c r="F3096" s="62" t="s">
        <v>1610</v>
      </c>
      <c r="G3096" s="62" t="s">
        <v>1587</v>
      </c>
      <c r="H3096" s="62" t="s">
        <v>1538</v>
      </c>
    </row>
    <row r="3097" spans="1:8" x14ac:dyDescent="0.2">
      <c r="A3097" s="72" t="s">
        <v>2690</v>
      </c>
      <c r="B3097" s="74">
        <v>39430</v>
      </c>
      <c r="C3097" s="71">
        <v>1094</v>
      </c>
      <c r="D3097" s="64" t="s">
        <v>339</v>
      </c>
      <c r="E3097" s="72">
        <v>6980</v>
      </c>
      <c r="F3097" s="62" t="s">
        <v>1963</v>
      </c>
      <c r="G3097" s="62" t="s">
        <v>1587</v>
      </c>
      <c r="H3097" s="62" t="s">
        <v>1549</v>
      </c>
    </row>
    <row r="3098" spans="1:8" x14ac:dyDescent="0.2">
      <c r="A3098" s="72" t="s">
        <v>2691</v>
      </c>
      <c r="B3098" s="74">
        <v>39430</v>
      </c>
      <c r="C3098" s="71">
        <v>855</v>
      </c>
      <c r="D3098" s="64" t="s">
        <v>339</v>
      </c>
      <c r="E3098" s="72">
        <v>435</v>
      </c>
      <c r="F3098" s="62" t="s">
        <v>1610</v>
      </c>
      <c r="G3098" s="62" t="s">
        <v>1587</v>
      </c>
      <c r="H3098" s="62" t="s">
        <v>1597</v>
      </c>
    </row>
    <row r="3099" spans="1:8" x14ac:dyDescent="0.2">
      <c r="A3099" s="72" t="s">
        <v>2692</v>
      </c>
      <c r="B3099" s="74">
        <v>39430</v>
      </c>
      <c r="C3099" s="71">
        <v>475</v>
      </c>
      <c r="D3099" s="64" t="s">
        <v>339</v>
      </c>
      <c r="E3099" s="72">
        <v>158.52000000000001</v>
      </c>
      <c r="F3099" s="62" t="s">
        <v>1610</v>
      </c>
      <c r="G3099" s="62" t="s">
        <v>1587</v>
      </c>
      <c r="H3099" s="62" t="s">
        <v>1597</v>
      </c>
    </row>
    <row r="3100" spans="1:8" x14ac:dyDescent="0.2">
      <c r="A3100" s="72" t="s">
        <v>2693</v>
      </c>
      <c r="B3100" s="74">
        <v>39430</v>
      </c>
      <c r="C3100" s="71">
        <v>384</v>
      </c>
      <c r="D3100" s="64" t="s">
        <v>339</v>
      </c>
      <c r="E3100" s="27">
        <v>11950</v>
      </c>
      <c r="F3100" s="62" t="s">
        <v>1594</v>
      </c>
      <c r="G3100" s="62" t="s">
        <v>1587</v>
      </c>
      <c r="H3100" s="62" t="s">
        <v>1597</v>
      </c>
    </row>
    <row r="3101" spans="1:8" x14ac:dyDescent="0.2">
      <c r="A3101" s="72" t="s">
        <v>2695</v>
      </c>
      <c r="B3101" s="74">
        <v>39430</v>
      </c>
      <c r="C3101" s="71">
        <v>735</v>
      </c>
      <c r="D3101" s="64" t="s">
        <v>339</v>
      </c>
      <c r="E3101" s="27">
        <v>9600</v>
      </c>
      <c r="F3101" s="62" t="s">
        <v>1594</v>
      </c>
      <c r="G3101" s="62" t="s">
        <v>1587</v>
      </c>
      <c r="H3101" s="62" t="s">
        <v>1570</v>
      </c>
    </row>
    <row r="3102" spans="1:8" x14ac:dyDescent="0.2">
      <c r="A3102" s="72" t="s">
        <v>2697</v>
      </c>
      <c r="B3102" s="74">
        <v>39430</v>
      </c>
      <c r="C3102" s="71">
        <v>1068</v>
      </c>
      <c r="D3102" s="64" t="s">
        <v>339</v>
      </c>
      <c r="E3102" s="27">
        <v>10900</v>
      </c>
      <c r="F3102" s="62" t="s">
        <v>1594</v>
      </c>
      <c r="G3102" s="62" t="s">
        <v>1587</v>
      </c>
      <c r="H3102" s="62" t="s">
        <v>1597</v>
      </c>
    </row>
    <row r="3103" spans="1:8" x14ac:dyDescent="0.2">
      <c r="A3103" s="72" t="s">
        <v>2698</v>
      </c>
      <c r="B3103" s="74">
        <v>39430</v>
      </c>
      <c r="C3103" s="71">
        <v>310</v>
      </c>
      <c r="D3103" s="64" t="s">
        <v>339</v>
      </c>
      <c r="E3103" s="27">
        <v>751.12</v>
      </c>
      <c r="F3103" s="62" t="s">
        <v>1594</v>
      </c>
      <c r="G3103" s="62" t="s">
        <v>1587</v>
      </c>
      <c r="H3103" s="62" t="s">
        <v>1597</v>
      </c>
    </row>
    <row r="3104" spans="1:8" x14ac:dyDescent="0.2">
      <c r="A3104" s="72" t="s">
        <v>2699</v>
      </c>
      <c r="B3104" s="74">
        <v>39430</v>
      </c>
      <c r="C3104" s="71">
        <v>725</v>
      </c>
      <c r="D3104" s="64" t="s">
        <v>339</v>
      </c>
      <c r="E3104" s="27">
        <v>149.6</v>
      </c>
      <c r="F3104" s="62" t="s">
        <v>1594</v>
      </c>
      <c r="G3104" s="62" t="s">
        <v>1587</v>
      </c>
      <c r="H3104" s="62" t="s">
        <v>1538</v>
      </c>
    </row>
    <row r="3105" spans="1:8" x14ac:dyDescent="0.2">
      <c r="A3105" s="72" t="s">
        <v>2700</v>
      </c>
      <c r="B3105" s="74">
        <v>39430</v>
      </c>
      <c r="C3105" s="71">
        <v>338</v>
      </c>
      <c r="D3105" s="64" t="s">
        <v>2875</v>
      </c>
      <c r="E3105" s="72">
        <v>10767</v>
      </c>
      <c r="F3105" s="62" t="s">
        <v>1594</v>
      </c>
      <c r="G3105" s="62" t="s">
        <v>1587</v>
      </c>
      <c r="H3105" s="62" t="s">
        <v>1597</v>
      </c>
    </row>
    <row r="3106" spans="1:8" x14ac:dyDescent="0.2">
      <c r="A3106" s="72" t="s">
        <v>2701</v>
      </c>
      <c r="B3106" s="74">
        <v>39430</v>
      </c>
      <c r="C3106" s="71">
        <v>204</v>
      </c>
      <c r="D3106" s="64" t="s">
        <v>2876</v>
      </c>
      <c r="E3106" s="72">
        <v>1375.32</v>
      </c>
      <c r="F3106" s="62" t="s">
        <v>1594</v>
      </c>
      <c r="G3106" s="62" t="s">
        <v>1587</v>
      </c>
      <c r="H3106" s="62" t="s">
        <v>1538</v>
      </c>
    </row>
    <row r="3107" spans="1:8" x14ac:dyDescent="0.2">
      <c r="A3107" s="72" t="s">
        <v>2702</v>
      </c>
      <c r="B3107" s="74">
        <v>39430</v>
      </c>
      <c r="C3107" s="71">
        <v>11</v>
      </c>
      <c r="D3107" s="64" t="s">
        <v>2876</v>
      </c>
      <c r="E3107" s="72">
        <v>1231.17</v>
      </c>
      <c r="F3107" s="62" t="s">
        <v>1594</v>
      </c>
      <c r="G3107" s="62" t="s">
        <v>1587</v>
      </c>
      <c r="H3107" s="62" t="s">
        <v>1538</v>
      </c>
    </row>
    <row r="3108" spans="1:8" x14ac:dyDescent="0.2">
      <c r="A3108" s="72" t="s">
        <v>2703</v>
      </c>
      <c r="B3108" s="74">
        <v>39430</v>
      </c>
      <c r="C3108" s="71">
        <v>144</v>
      </c>
      <c r="D3108" s="64" t="s">
        <v>2876</v>
      </c>
      <c r="E3108" s="72">
        <v>1595.25</v>
      </c>
      <c r="F3108" s="62" t="s">
        <v>1594</v>
      </c>
      <c r="G3108" s="62" t="s">
        <v>1587</v>
      </c>
      <c r="H3108" s="62" t="s">
        <v>1538</v>
      </c>
    </row>
    <row r="3109" spans="1:8" x14ac:dyDescent="0.2">
      <c r="A3109" s="72" t="s">
        <v>2704</v>
      </c>
      <c r="B3109" s="74">
        <v>39430</v>
      </c>
      <c r="C3109" s="71">
        <v>144</v>
      </c>
      <c r="D3109" s="64" t="s">
        <v>2876</v>
      </c>
      <c r="E3109" s="72">
        <v>1063.49</v>
      </c>
      <c r="F3109" s="62" t="s">
        <v>1594</v>
      </c>
      <c r="G3109" s="62" t="s">
        <v>1587</v>
      </c>
      <c r="H3109" s="62" t="s">
        <v>1538</v>
      </c>
    </row>
    <row r="3110" spans="1:8" x14ac:dyDescent="0.2">
      <c r="A3110" s="72" t="s">
        <v>2706</v>
      </c>
      <c r="B3110" s="74">
        <v>39430</v>
      </c>
      <c r="C3110" s="71">
        <v>331</v>
      </c>
      <c r="D3110" s="64" t="s">
        <v>2876</v>
      </c>
      <c r="E3110" s="72">
        <v>701.57</v>
      </c>
      <c r="F3110" s="62" t="s">
        <v>1594</v>
      </c>
      <c r="G3110" s="62" t="s">
        <v>1587</v>
      </c>
      <c r="H3110" s="62" t="s">
        <v>1597</v>
      </c>
    </row>
    <row r="3111" spans="1:8" x14ac:dyDescent="0.2">
      <c r="A3111" s="72" t="s">
        <v>2707</v>
      </c>
      <c r="B3111" s="74">
        <v>39430</v>
      </c>
      <c r="C3111" s="71">
        <v>804</v>
      </c>
      <c r="D3111" s="64" t="s">
        <v>2876</v>
      </c>
      <c r="E3111" s="72">
        <v>865.6</v>
      </c>
      <c r="F3111" s="62" t="s">
        <v>1594</v>
      </c>
      <c r="G3111" s="62" t="s">
        <v>1587</v>
      </c>
      <c r="H3111" s="62" t="s">
        <v>1538</v>
      </c>
    </row>
    <row r="3112" spans="1:8" x14ac:dyDescent="0.2">
      <c r="A3112" s="72" t="s">
        <v>2709</v>
      </c>
      <c r="B3112" s="74">
        <v>39430</v>
      </c>
      <c r="C3112" s="71">
        <v>946</v>
      </c>
      <c r="D3112" s="64" t="s">
        <v>2876</v>
      </c>
      <c r="E3112" s="72">
        <v>4182.7700000000004</v>
      </c>
      <c r="F3112" s="62" t="s">
        <v>1594</v>
      </c>
      <c r="G3112" s="62" t="s">
        <v>1587</v>
      </c>
      <c r="H3112" s="62" t="s">
        <v>1538</v>
      </c>
    </row>
    <row r="3113" spans="1:8" x14ac:dyDescent="0.2">
      <c r="A3113" s="72" t="s">
        <v>2710</v>
      </c>
      <c r="B3113" s="74">
        <v>39430</v>
      </c>
      <c r="C3113" s="71">
        <v>56</v>
      </c>
      <c r="D3113" s="64" t="s">
        <v>2876</v>
      </c>
      <c r="E3113" s="72">
        <v>263.2</v>
      </c>
      <c r="F3113" s="62" t="s">
        <v>1594</v>
      </c>
      <c r="G3113" s="62" t="s">
        <v>1587</v>
      </c>
      <c r="H3113" s="62" t="s">
        <v>1541</v>
      </c>
    </row>
    <row r="3114" spans="1:8" x14ac:dyDescent="0.2">
      <c r="A3114" s="72" t="s">
        <v>2711</v>
      </c>
      <c r="B3114" s="74">
        <v>39430</v>
      </c>
      <c r="C3114" s="71">
        <v>603</v>
      </c>
      <c r="D3114" s="64" t="s">
        <v>1065</v>
      </c>
      <c r="E3114" s="72">
        <v>634.94000000000005</v>
      </c>
      <c r="F3114" s="62" t="s">
        <v>1594</v>
      </c>
      <c r="G3114" s="62" t="s">
        <v>1587</v>
      </c>
      <c r="H3114" s="62" t="s">
        <v>1538</v>
      </c>
    </row>
    <row r="3115" spans="1:8" x14ac:dyDescent="0.2">
      <c r="A3115" s="72" t="s">
        <v>2712</v>
      </c>
      <c r="B3115" s="74">
        <v>39433</v>
      </c>
      <c r="C3115" s="71">
        <v>1046</v>
      </c>
      <c r="D3115" s="64" t="s">
        <v>1065</v>
      </c>
      <c r="E3115" s="27">
        <v>2535</v>
      </c>
      <c r="F3115" s="62" t="s">
        <v>1594</v>
      </c>
      <c r="G3115" s="62" t="s">
        <v>1587</v>
      </c>
      <c r="H3115" s="62" t="s">
        <v>1535</v>
      </c>
    </row>
    <row r="3116" spans="1:8" x14ac:dyDescent="0.2">
      <c r="A3116" s="72" t="s">
        <v>2714</v>
      </c>
      <c r="B3116" s="74">
        <v>39433</v>
      </c>
      <c r="C3116" s="71">
        <v>376</v>
      </c>
      <c r="D3116" s="64" t="s">
        <v>2877</v>
      </c>
      <c r="E3116" s="72">
        <v>4997</v>
      </c>
      <c r="F3116" s="62" t="s">
        <v>1963</v>
      </c>
      <c r="G3116" s="62" t="s">
        <v>1587</v>
      </c>
      <c r="H3116" s="62" t="s">
        <v>1528</v>
      </c>
    </row>
    <row r="3117" spans="1:8" x14ac:dyDescent="0.2">
      <c r="A3117" s="72" t="s">
        <v>2716</v>
      </c>
      <c r="B3117" s="74">
        <v>39434</v>
      </c>
      <c r="C3117" s="71">
        <v>267</v>
      </c>
      <c r="D3117" s="64" t="s">
        <v>1490</v>
      </c>
      <c r="E3117" s="72">
        <v>34675</v>
      </c>
      <c r="F3117" s="62" t="s">
        <v>1601</v>
      </c>
      <c r="G3117" s="62" t="s">
        <v>1587</v>
      </c>
      <c r="H3117" s="62" t="s">
        <v>1532</v>
      </c>
    </row>
    <row r="3118" spans="1:8" x14ac:dyDescent="0.2">
      <c r="A3118" s="72" t="s">
        <v>2718</v>
      </c>
      <c r="B3118" s="74">
        <v>39434</v>
      </c>
      <c r="C3118" s="71">
        <v>530</v>
      </c>
      <c r="D3118" s="64" t="s">
        <v>2878</v>
      </c>
      <c r="E3118" s="72">
        <v>305.60000000000002</v>
      </c>
      <c r="F3118" s="62" t="s">
        <v>1963</v>
      </c>
      <c r="G3118" s="62" t="s">
        <v>1587</v>
      </c>
      <c r="H3118" s="62" t="s">
        <v>1528</v>
      </c>
    </row>
    <row r="3119" spans="1:8" x14ac:dyDescent="0.2">
      <c r="A3119" s="72" t="s">
        <v>2720</v>
      </c>
      <c r="B3119" s="74">
        <v>39434</v>
      </c>
      <c r="C3119" s="71">
        <v>78</v>
      </c>
      <c r="D3119" s="64" t="s">
        <v>2879</v>
      </c>
      <c r="E3119" s="72">
        <v>13600</v>
      </c>
      <c r="F3119" s="62" t="s">
        <v>1594</v>
      </c>
      <c r="G3119" s="62" t="s">
        <v>1587</v>
      </c>
      <c r="H3119" s="62" t="s">
        <v>1597</v>
      </c>
    </row>
    <row r="3120" spans="1:8" x14ac:dyDescent="0.2">
      <c r="A3120" s="72" t="s">
        <v>2722</v>
      </c>
      <c r="B3120" s="74">
        <v>39434</v>
      </c>
      <c r="C3120" s="71">
        <v>683</v>
      </c>
      <c r="D3120" s="64" t="s">
        <v>2879</v>
      </c>
      <c r="E3120" s="72">
        <v>15498.24</v>
      </c>
      <c r="F3120" s="62" t="s">
        <v>1594</v>
      </c>
      <c r="G3120" s="62" t="s">
        <v>1587</v>
      </c>
      <c r="H3120" s="62" t="s">
        <v>1538</v>
      </c>
    </row>
    <row r="3121" spans="1:8" x14ac:dyDescent="0.2">
      <c r="A3121" s="72" t="s">
        <v>2724</v>
      </c>
      <c r="B3121" s="74">
        <v>39434</v>
      </c>
      <c r="C3121" s="71">
        <v>322</v>
      </c>
      <c r="D3121" s="64" t="s">
        <v>2880</v>
      </c>
      <c r="E3121" s="72">
        <v>7085</v>
      </c>
      <c r="F3121" s="62" t="s">
        <v>1594</v>
      </c>
      <c r="G3121" s="62" t="s">
        <v>1587</v>
      </c>
      <c r="H3121" s="62" t="s">
        <v>1528</v>
      </c>
    </row>
    <row r="3122" spans="1:8" x14ac:dyDescent="0.2">
      <c r="A3122" s="72" t="s">
        <v>2725</v>
      </c>
      <c r="B3122" s="74">
        <v>39434</v>
      </c>
      <c r="C3122" s="71">
        <v>730</v>
      </c>
      <c r="D3122" s="64" t="s">
        <v>2881</v>
      </c>
      <c r="E3122" s="72">
        <v>19000</v>
      </c>
      <c r="F3122" s="62" t="s">
        <v>1594</v>
      </c>
      <c r="G3122" s="62" t="s">
        <v>1587</v>
      </c>
      <c r="H3122" s="62" t="s">
        <v>1597</v>
      </c>
    </row>
    <row r="3123" spans="1:8" x14ac:dyDescent="0.2">
      <c r="A3123" s="72" t="s">
        <v>2726</v>
      </c>
      <c r="B3123" s="74">
        <v>39434</v>
      </c>
      <c r="C3123" s="71">
        <v>817</v>
      </c>
      <c r="D3123" s="64" t="s">
        <v>2882</v>
      </c>
      <c r="E3123" s="72">
        <v>49875</v>
      </c>
      <c r="F3123" s="62" t="s">
        <v>1594</v>
      </c>
      <c r="G3123" s="62" t="s">
        <v>1587</v>
      </c>
      <c r="H3123" s="62" t="s">
        <v>1535</v>
      </c>
    </row>
    <row r="3124" spans="1:8" x14ac:dyDescent="0.2">
      <c r="A3124" s="72" t="s">
        <v>2727</v>
      </c>
      <c r="B3124" s="74">
        <v>39434</v>
      </c>
      <c r="C3124" s="71">
        <v>346</v>
      </c>
      <c r="D3124" s="64" t="s">
        <v>2883</v>
      </c>
      <c r="E3124" s="72">
        <v>12400</v>
      </c>
      <c r="F3124" s="62" t="s">
        <v>1594</v>
      </c>
      <c r="G3124" s="62" t="s">
        <v>1587</v>
      </c>
      <c r="H3124" s="62" t="s">
        <v>1597</v>
      </c>
    </row>
    <row r="3125" spans="1:8" x14ac:dyDescent="0.2">
      <c r="A3125" s="72" t="s">
        <v>2728</v>
      </c>
      <c r="B3125" s="74">
        <v>39434</v>
      </c>
      <c r="C3125" s="71">
        <v>1113</v>
      </c>
      <c r="D3125" s="64" t="s">
        <v>2883</v>
      </c>
      <c r="E3125" s="72">
        <v>2101.46</v>
      </c>
      <c r="F3125" s="62" t="s">
        <v>1594</v>
      </c>
      <c r="G3125" s="62" t="s">
        <v>1587</v>
      </c>
      <c r="H3125" s="62" t="s">
        <v>1540</v>
      </c>
    </row>
    <row r="3126" spans="1:8" x14ac:dyDescent="0.2">
      <c r="A3126" s="72" t="s">
        <v>2729</v>
      </c>
      <c r="B3126" s="74">
        <v>39434</v>
      </c>
      <c r="C3126" s="71">
        <v>868</v>
      </c>
      <c r="D3126" s="64" t="s">
        <v>2883</v>
      </c>
      <c r="E3126" s="72">
        <v>58000</v>
      </c>
      <c r="F3126" s="62" t="s">
        <v>1591</v>
      </c>
      <c r="G3126" s="62" t="s">
        <v>1587</v>
      </c>
      <c r="H3126" s="62" t="s">
        <v>1528</v>
      </c>
    </row>
    <row r="3127" spans="1:8" x14ac:dyDescent="0.2">
      <c r="A3127" s="72" t="s">
        <v>2730</v>
      </c>
      <c r="B3127" s="74">
        <v>39434</v>
      </c>
      <c r="C3127" s="71">
        <v>243</v>
      </c>
      <c r="D3127" s="64" t="s">
        <v>2883</v>
      </c>
      <c r="E3127" s="72">
        <v>4500</v>
      </c>
      <c r="F3127" s="62" t="s">
        <v>1594</v>
      </c>
      <c r="G3127" s="62" t="s">
        <v>1587</v>
      </c>
      <c r="H3127" s="62" t="s">
        <v>1535</v>
      </c>
    </row>
    <row r="3128" spans="1:8" x14ac:dyDescent="0.2">
      <c r="A3128" s="72" t="s">
        <v>2731</v>
      </c>
      <c r="B3128" s="74">
        <v>39434</v>
      </c>
      <c r="C3128" s="71">
        <v>346</v>
      </c>
      <c r="D3128" s="64" t="s">
        <v>2884</v>
      </c>
      <c r="E3128" s="72">
        <v>6599</v>
      </c>
      <c r="F3128" s="62" t="s">
        <v>1591</v>
      </c>
      <c r="G3128" s="62" t="s">
        <v>1587</v>
      </c>
      <c r="H3128" s="62" t="s">
        <v>1597</v>
      </c>
    </row>
    <row r="3129" spans="1:8" x14ac:dyDescent="0.2">
      <c r="A3129" s="72" t="s">
        <v>2732</v>
      </c>
      <c r="B3129" s="74">
        <v>39434</v>
      </c>
      <c r="C3129" s="71">
        <v>562</v>
      </c>
      <c r="D3129" s="64" t="s">
        <v>617</v>
      </c>
      <c r="E3129" s="72">
        <v>89930</v>
      </c>
      <c r="F3129" s="62" t="s">
        <v>2810</v>
      </c>
      <c r="G3129" s="62" t="s">
        <v>1587</v>
      </c>
      <c r="H3129" s="62" t="s">
        <v>1528</v>
      </c>
    </row>
    <row r="3130" spans="1:8" x14ac:dyDescent="0.2">
      <c r="A3130" s="72" t="s">
        <v>2733</v>
      </c>
      <c r="B3130" s="74">
        <v>39434</v>
      </c>
      <c r="C3130" s="71">
        <v>770</v>
      </c>
      <c r="D3130" s="64" t="s">
        <v>617</v>
      </c>
      <c r="E3130" s="72">
        <v>-3347</v>
      </c>
      <c r="F3130" s="62" t="s">
        <v>2810</v>
      </c>
      <c r="G3130" s="62" t="s">
        <v>1587</v>
      </c>
      <c r="H3130" s="62" t="s">
        <v>1528</v>
      </c>
    </row>
    <row r="3131" spans="1:8" x14ac:dyDescent="0.2">
      <c r="A3131" s="72" t="s">
        <v>2734</v>
      </c>
      <c r="B3131" s="74">
        <v>39434</v>
      </c>
      <c r="C3131" s="71">
        <v>770</v>
      </c>
      <c r="D3131" s="64" t="s">
        <v>617</v>
      </c>
      <c r="E3131" s="72">
        <v>96175</v>
      </c>
      <c r="F3131" s="62" t="s">
        <v>2810</v>
      </c>
      <c r="G3131" s="62" t="s">
        <v>1587</v>
      </c>
      <c r="H3131" s="62" t="s">
        <v>1528</v>
      </c>
    </row>
    <row r="3132" spans="1:8" x14ac:dyDescent="0.2">
      <c r="A3132" s="72" t="s">
        <v>2735</v>
      </c>
      <c r="B3132" s="74">
        <v>39434</v>
      </c>
      <c r="C3132" s="71">
        <v>874</v>
      </c>
      <c r="D3132" s="64" t="s">
        <v>617</v>
      </c>
      <c r="E3132" s="27">
        <v>12775</v>
      </c>
      <c r="F3132" s="62" t="s">
        <v>1594</v>
      </c>
      <c r="G3132" s="62" t="s">
        <v>1587</v>
      </c>
      <c r="H3132" s="62" t="s">
        <v>1538</v>
      </c>
    </row>
    <row r="3133" spans="1:8" x14ac:dyDescent="0.2">
      <c r="A3133" s="72" t="s">
        <v>2737</v>
      </c>
      <c r="B3133" s="74">
        <v>39436</v>
      </c>
      <c r="C3133" s="71">
        <v>84</v>
      </c>
      <c r="D3133" s="64" t="s">
        <v>617</v>
      </c>
      <c r="E3133" s="27">
        <v>200</v>
      </c>
      <c r="F3133" s="62" t="s">
        <v>1594</v>
      </c>
      <c r="G3133" s="62" t="s">
        <v>1587</v>
      </c>
      <c r="H3133" s="62" t="s">
        <v>1597</v>
      </c>
    </row>
    <row r="3134" spans="1:8" x14ac:dyDescent="0.2">
      <c r="A3134" s="72" t="s">
        <v>2739</v>
      </c>
      <c r="B3134" s="74">
        <v>39436</v>
      </c>
      <c r="C3134" s="71">
        <v>822</v>
      </c>
      <c r="D3134" s="64" t="s">
        <v>2885</v>
      </c>
      <c r="E3134" s="72">
        <v>88636</v>
      </c>
      <c r="F3134" s="62" t="s">
        <v>1594</v>
      </c>
      <c r="G3134" s="62" t="s">
        <v>1587</v>
      </c>
      <c r="H3134" s="62" t="s">
        <v>1597</v>
      </c>
    </row>
    <row r="3135" spans="1:8" x14ac:dyDescent="0.2">
      <c r="A3135" s="72" t="s">
        <v>2741</v>
      </c>
      <c r="B3135" s="74">
        <v>39436</v>
      </c>
      <c r="C3135" s="71">
        <v>601</v>
      </c>
      <c r="D3135" s="64" t="s">
        <v>2885</v>
      </c>
      <c r="E3135" s="72">
        <v>600</v>
      </c>
      <c r="F3135" s="62" t="s">
        <v>1594</v>
      </c>
      <c r="G3135" s="62" t="s">
        <v>1587</v>
      </c>
      <c r="H3135" s="62" t="s">
        <v>1528</v>
      </c>
    </row>
    <row r="3136" spans="1:8" x14ac:dyDescent="0.2">
      <c r="A3136" s="72" t="s">
        <v>2742</v>
      </c>
      <c r="B3136" s="74">
        <v>39436</v>
      </c>
      <c r="C3136" s="71">
        <v>407</v>
      </c>
      <c r="D3136" s="64" t="s">
        <v>2886</v>
      </c>
      <c r="E3136" s="72">
        <v>2825</v>
      </c>
      <c r="F3136" s="62" t="s">
        <v>1594</v>
      </c>
      <c r="G3136" s="62" t="s">
        <v>1587</v>
      </c>
      <c r="H3136" s="62" t="s">
        <v>1597</v>
      </c>
    </row>
    <row r="3137" spans="1:8" x14ac:dyDescent="0.2">
      <c r="A3137" s="72" t="s">
        <v>2744</v>
      </c>
      <c r="B3137" s="74">
        <v>39436</v>
      </c>
      <c r="C3137" s="71">
        <v>43</v>
      </c>
      <c r="D3137" s="64" t="s">
        <v>2886</v>
      </c>
      <c r="E3137" s="72">
        <v>2825</v>
      </c>
      <c r="F3137" s="62" t="s">
        <v>1591</v>
      </c>
      <c r="G3137" s="62" t="s">
        <v>1587</v>
      </c>
      <c r="H3137" s="62" t="s">
        <v>1597</v>
      </c>
    </row>
    <row r="3138" spans="1:8" x14ac:dyDescent="0.2">
      <c r="A3138" s="72" t="s">
        <v>2746</v>
      </c>
      <c r="B3138" s="74">
        <v>39436</v>
      </c>
      <c r="C3138" s="71">
        <v>1114</v>
      </c>
      <c r="D3138" s="64" t="s">
        <v>296</v>
      </c>
      <c r="E3138" s="72">
        <v>16800</v>
      </c>
      <c r="F3138" s="62" t="s">
        <v>1610</v>
      </c>
      <c r="G3138" s="62" t="s">
        <v>1587</v>
      </c>
      <c r="H3138" s="62" t="s">
        <v>1543</v>
      </c>
    </row>
    <row r="3139" spans="1:8" x14ac:dyDescent="0.2">
      <c r="A3139" s="72" t="s">
        <v>2747</v>
      </c>
      <c r="B3139" s="74">
        <v>39436</v>
      </c>
      <c r="C3139" s="71">
        <v>580</v>
      </c>
      <c r="D3139" s="64" t="s">
        <v>296</v>
      </c>
      <c r="E3139" s="72">
        <v>16800</v>
      </c>
      <c r="F3139" s="62" t="s">
        <v>1610</v>
      </c>
      <c r="G3139" s="62" t="s">
        <v>1587</v>
      </c>
      <c r="H3139" s="62" t="s">
        <v>1567</v>
      </c>
    </row>
    <row r="3140" spans="1:8" x14ac:dyDescent="0.2">
      <c r="A3140" s="72" t="s">
        <v>2749</v>
      </c>
      <c r="B3140" s="74">
        <v>39436</v>
      </c>
      <c r="C3140" s="71">
        <v>580</v>
      </c>
      <c r="D3140" s="64" t="s">
        <v>296</v>
      </c>
      <c r="E3140" s="72">
        <v>9050</v>
      </c>
      <c r="F3140" s="62" t="s">
        <v>1610</v>
      </c>
      <c r="G3140" s="62" t="s">
        <v>1587</v>
      </c>
      <c r="H3140" s="62" t="s">
        <v>1567</v>
      </c>
    </row>
    <row r="3141" spans="1:8" x14ac:dyDescent="0.2">
      <c r="A3141" s="72" t="s">
        <v>2750</v>
      </c>
      <c r="B3141" s="74">
        <v>39436</v>
      </c>
      <c r="C3141" s="71">
        <v>1117</v>
      </c>
      <c r="D3141" s="64" t="s">
        <v>296</v>
      </c>
      <c r="E3141" s="72">
        <v>7808</v>
      </c>
      <c r="F3141" s="62" t="s">
        <v>1610</v>
      </c>
      <c r="G3141" s="62" t="s">
        <v>1587</v>
      </c>
      <c r="H3141" s="62" t="s">
        <v>1573</v>
      </c>
    </row>
    <row r="3142" spans="1:8" x14ac:dyDescent="0.2">
      <c r="A3142" s="72" t="s">
        <v>2751</v>
      </c>
      <c r="B3142" s="74">
        <v>39436</v>
      </c>
      <c r="C3142" s="71">
        <v>64</v>
      </c>
      <c r="D3142" s="64" t="s">
        <v>296</v>
      </c>
      <c r="E3142" s="72">
        <v>15332.1</v>
      </c>
      <c r="F3142" s="62" t="s">
        <v>1610</v>
      </c>
      <c r="G3142" s="62" t="s">
        <v>1587</v>
      </c>
      <c r="H3142" s="62" t="s">
        <v>1597</v>
      </c>
    </row>
    <row r="3143" spans="1:8" x14ac:dyDescent="0.2">
      <c r="A3143" s="72" t="s">
        <v>2752</v>
      </c>
      <c r="B3143" s="74">
        <v>39436</v>
      </c>
      <c r="C3143" s="71">
        <v>1115</v>
      </c>
      <c r="D3143" s="64" t="s">
        <v>296</v>
      </c>
      <c r="E3143" s="72">
        <v>8910</v>
      </c>
      <c r="F3143" s="62" t="s">
        <v>1594</v>
      </c>
      <c r="G3143" s="62" t="s">
        <v>1587</v>
      </c>
      <c r="H3143" s="62" t="s">
        <v>1538</v>
      </c>
    </row>
    <row r="3144" spans="1:8" x14ac:dyDescent="0.2">
      <c r="A3144" s="72" t="s">
        <v>2753</v>
      </c>
      <c r="B3144" s="74">
        <v>39436</v>
      </c>
      <c r="C3144" s="71">
        <v>1119</v>
      </c>
      <c r="D3144" s="64" t="s">
        <v>296</v>
      </c>
      <c r="E3144" s="72">
        <v>550</v>
      </c>
      <c r="F3144" s="62" t="s">
        <v>1610</v>
      </c>
      <c r="G3144" s="62" t="s">
        <v>1587</v>
      </c>
      <c r="H3144" s="62" t="s">
        <v>1597</v>
      </c>
    </row>
    <row r="3145" spans="1:8" x14ac:dyDescent="0.2">
      <c r="A3145" s="72" t="s">
        <v>2754</v>
      </c>
      <c r="B3145" s="74">
        <v>39437</v>
      </c>
      <c r="C3145" s="71">
        <v>824</v>
      </c>
      <c r="D3145" s="64" t="s">
        <v>296</v>
      </c>
      <c r="E3145" s="72">
        <v>395</v>
      </c>
      <c r="F3145" s="62" t="s">
        <v>1610</v>
      </c>
      <c r="G3145" s="62" t="s">
        <v>1587</v>
      </c>
      <c r="H3145" s="62" t="s">
        <v>1544</v>
      </c>
    </row>
    <row r="3146" spans="1:8" x14ac:dyDescent="0.2">
      <c r="A3146" s="72" t="s">
        <v>2755</v>
      </c>
      <c r="B3146" s="74">
        <v>39437</v>
      </c>
      <c r="C3146" s="71">
        <v>824</v>
      </c>
      <c r="D3146" s="64" t="s">
        <v>296</v>
      </c>
      <c r="E3146" s="72">
        <v>7795</v>
      </c>
      <c r="F3146" s="62" t="s">
        <v>1610</v>
      </c>
      <c r="G3146" s="62" t="s">
        <v>1587</v>
      </c>
      <c r="H3146" s="62" t="s">
        <v>1544</v>
      </c>
    </row>
    <row r="3147" spans="1:8" x14ac:dyDescent="0.2">
      <c r="A3147" s="72" t="s">
        <v>2756</v>
      </c>
      <c r="B3147" s="74">
        <v>39437</v>
      </c>
      <c r="C3147" s="71">
        <v>1116</v>
      </c>
      <c r="D3147" s="64" t="s">
        <v>296</v>
      </c>
      <c r="E3147" s="72">
        <v>13950</v>
      </c>
      <c r="F3147" s="62" t="s">
        <v>1610</v>
      </c>
      <c r="G3147" s="62" t="s">
        <v>1587</v>
      </c>
      <c r="H3147" s="62" t="s">
        <v>1597</v>
      </c>
    </row>
    <row r="3148" spans="1:8" x14ac:dyDescent="0.2">
      <c r="A3148" s="72" t="s">
        <v>2758</v>
      </c>
      <c r="B3148" s="74">
        <v>39437</v>
      </c>
      <c r="C3148" s="71">
        <v>176</v>
      </c>
      <c r="D3148" s="64" t="s">
        <v>296</v>
      </c>
      <c r="E3148" s="72">
        <v>10278</v>
      </c>
      <c r="F3148" s="62" t="s">
        <v>1594</v>
      </c>
      <c r="G3148" s="62" t="s">
        <v>1587</v>
      </c>
      <c r="H3148" s="62" t="s">
        <v>1528</v>
      </c>
    </row>
    <row r="3149" spans="1:8" x14ac:dyDescent="0.2">
      <c r="A3149" s="72" t="s">
        <v>2760</v>
      </c>
      <c r="B3149" s="74">
        <v>39442</v>
      </c>
      <c r="C3149" s="71">
        <v>1022</v>
      </c>
      <c r="D3149" s="64" t="s">
        <v>296</v>
      </c>
      <c r="E3149" s="72">
        <v>6850</v>
      </c>
      <c r="F3149" s="62" t="s">
        <v>1610</v>
      </c>
      <c r="G3149" s="62" t="s">
        <v>1587</v>
      </c>
      <c r="H3149" s="62" t="s">
        <v>1544</v>
      </c>
    </row>
    <row r="3150" spans="1:8" x14ac:dyDescent="0.2">
      <c r="A3150" s="72" t="s">
        <v>2761</v>
      </c>
      <c r="B3150" s="74">
        <v>39442</v>
      </c>
      <c r="C3150" s="71">
        <v>1118</v>
      </c>
      <c r="D3150" s="64" t="s">
        <v>296</v>
      </c>
      <c r="E3150" s="72">
        <v>10495</v>
      </c>
      <c r="F3150" s="62" t="s">
        <v>1610</v>
      </c>
      <c r="G3150" s="62" t="s">
        <v>1587</v>
      </c>
      <c r="H3150" s="62" t="s">
        <v>1538</v>
      </c>
    </row>
    <row r="3151" spans="1:8" x14ac:dyDescent="0.2">
      <c r="A3151" s="72" t="s">
        <v>2762</v>
      </c>
      <c r="B3151" s="74">
        <v>39442</v>
      </c>
      <c r="C3151" s="71">
        <v>721</v>
      </c>
      <c r="D3151" s="64" t="s">
        <v>296</v>
      </c>
      <c r="E3151" s="27">
        <v>23497</v>
      </c>
      <c r="F3151" s="62" t="s">
        <v>1610</v>
      </c>
      <c r="G3151" s="62" t="s">
        <v>1587</v>
      </c>
      <c r="H3151" s="62" t="s">
        <v>1529</v>
      </c>
    </row>
    <row r="3152" spans="1:8" x14ac:dyDescent="0.2">
      <c r="A3152" s="72" t="s">
        <v>2763</v>
      </c>
      <c r="B3152" s="74">
        <v>39442</v>
      </c>
      <c r="C3152" s="71">
        <v>221</v>
      </c>
      <c r="D3152" s="64" t="s">
        <v>296</v>
      </c>
      <c r="E3152" s="27">
        <v>13230</v>
      </c>
      <c r="F3152" s="62" t="s">
        <v>1610</v>
      </c>
      <c r="G3152" s="62" t="s">
        <v>1587</v>
      </c>
      <c r="H3152" s="62" t="s">
        <v>1597</v>
      </c>
    </row>
    <row r="3153" spans="1:8" x14ac:dyDescent="0.2">
      <c r="A3153" s="72" t="s">
        <v>2764</v>
      </c>
      <c r="B3153" s="74">
        <v>39442</v>
      </c>
      <c r="C3153" s="71">
        <v>594</v>
      </c>
      <c r="D3153" s="64" t="s">
        <v>296</v>
      </c>
      <c r="E3153" s="27">
        <v>98</v>
      </c>
      <c r="F3153" s="62" t="s">
        <v>2810</v>
      </c>
      <c r="G3153" s="62" t="s">
        <v>1587</v>
      </c>
      <c r="H3153" s="62" t="s">
        <v>1528</v>
      </c>
    </row>
    <row r="3154" spans="1:8" x14ac:dyDescent="0.2">
      <c r="A3154" s="72" t="s">
        <v>2765</v>
      </c>
      <c r="B3154" s="74">
        <v>39442</v>
      </c>
      <c r="C3154" s="71">
        <v>56</v>
      </c>
      <c r="D3154" s="64" t="s">
        <v>2887</v>
      </c>
      <c r="E3154" s="72">
        <v>1500</v>
      </c>
      <c r="F3154" s="62" t="s">
        <v>1963</v>
      </c>
      <c r="G3154" s="62" t="s">
        <v>1587</v>
      </c>
      <c r="H3154" s="62" t="s">
        <v>1541</v>
      </c>
    </row>
    <row r="3155" spans="1:8" x14ac:dyDescent="0.2">
      <c r="A3155" s="72" t="s">
        <v>2888</v>
      </c>
      <c r="B3155" s="74">
        <v>39443</v>
      </c>
      <c r="C3155" s="71">
        <v>56</v>
      </c>
      <c r="D3155" s="64" t="s">
        <v>2887</v>
      </c>
      <c r="E3155" s="72">
        <v>98.7</v>
      </c>
      <c r="F3155" s="62" t="s">
        <v>1599</v>
      </c>
      <c r="G3155" s="62" t="s">
        <v>1587</v>
      </c>
      <c r="H3155" s="62" t="s">
        <v>1541</v>
      </c>
    </row>
    <row r="3156" spans="1:8" x14ac:dyDescent="0.2">
      <c r="A3156" s="72" t="s">
        <v>2889</v>
      </c>
      <c r="B3156" s="74">
        <v>39443</v>
      </c>
      <c r="C3156" s="71">
        <v>824</v>
      </c>
      <c r="D3156" s="64" t="s">
        <v>2890</v>
      </c>
      <c r="E3156" s="72">
        <v>382</v>
      </c>
      <c r="F3156" s="62" t="s">
        <v>1610</v>
      </c>
      <c r="G3156" s="62" t="s">
        <v>1587</v>
      </c>
      <c r="H3156" s="62" t="s">
        <v>1544</v>
      </c>
    </row>
    <row r="3157" spans="1:8" x14ac:dyDescent="0.2">
      <c r="A3157" s="72" t="s">
        <v>1589</v>
      </c>
      <c r="B3157" s="74">
        <v>39444</v>
      </c>
      <c r="C3157" s="71">
        <v>912</v>
      </c>
      <c r="D3157" s="64" t="s">
        <v>2891</v>
      </c>
      <c r="E3157" s="72">
        <v>162.5</v>
      </c>
      <c r="F3157" s="62" t="s">
        <v>2538</v>
      </c>
      <c r="G3157" s="62" t="s">
        <v>1588</v>
      </c>
      <c r="H3157" s="62" t="s">
        <v>2271</v>
      </c>
    </row>
    <row r="3158" spans="1:8" x14ac:dyDescent="0.2">
      <c r="A3158" s="72" t="s">
        <v>2892</v>
      </c>
      <c r="B3158" s="74">
        <v>39444</v>
      </c>
      <c r="C3158" s="71">
        <v>47</v>
      </c>
      <c r="D3158" s="64" t="s">
        <v>1243</v>
      </c>
      <c r="E3158" s="72">
        <v>872.1</v>
      </c>
      <c r="F3158" s="62" t="s">
        <v>1963</v>
      </c>
      <c r="G3158" s="62" t="s">
        <v>1587</v>
      </c>
      <c r="H3158" s="62" t="s">
        <v>1528</v>
      </c>
    </row>
    <row r="3159" spans="1:8" x14ac:dyDescent="0.2">
      <c r="A3159" s="72" t="s">
        <v>2893</v>
      </c>
      <c r="B3159" s="74">
        <v>39444</v>
      </c>
      <c r="C3159" s="71">
        <v>795</v>
      </c>
      <c r="D3159" s="64" t="s">
        <v>1243</v>
      </c>
      <c r="E3159" s="27">
        <v>628.86</v>
      </c>
      <c r="F3159" s="62" t="s">
        <v>1594</v>
      </c>
      <c r="G3159" s="62" t="s">
        <v>1587</v>
      </c>
      <c r="H3159" s="62" t="s">
        <v>1535</v>
      </c>
    </row>
    <row r="3160" spans="1:8" x14ac:dyDescent="0.2">
      <c r="A3160" s="72" t="s">
        <v>2894</v>
      </c>
      <c r="B3160" s="74">
        <v>39444</v>
      </c>
      <c r="C3160" s="71">
        <v>1120</v>
      </c>
      <c r="D3160" s="64" t="s">
        <v>1243</v>
      </c>
      <c r="E3160" s="27">
        <v>-31.44</v>
      </c>
      <c r="F3160" s="62" t="s">
        <v>1594</v>
      </c>
      <c r="G3160" s="62" t="s">
        <v>1587</v>
      </c>
      <c r="H3160" s="62" t="s">
        <v>1548</v>
      </c>
    </row>
    <row r="3161" spans="1:8" x14ac:dyDescent="0.2">
      <c r="A3161" s="72" t="s">
        <v>2895</v>
      </c>
      <c r="B3161" s="74">
        <v>39444</v>
      </c>
      <c r="C3161" s="71">
        <v>289</v>
      </c>
      <c r="D3161" s="64" t="s">
        <v>1243</v>
      </c>
      <c r="E3161" s="27">
        <v>191.33</v>
      </c>
      <c r="F3161" s="62" t="s">
        <v>1594</v>
      </c>
      <c r="G3161" s="62" t="s">
        <v>1587</v>
      </c>
      <c r="H3161" s="62" t="s">
        <v>1528</v>
      </c>
    </row>
    <row r="3162" spans="1:8" x14ac:dyDescent="0.2">
      <c r="A3162" s="72" t="s">
        <v>2896</v>
      </c>
      <c r="B3162" s="74">
        <v>39444</v>
      </c>
      <c r="C3162" s="71">
        <v>989</v>
      </c>
      <c r="D3162" s="64" t="s">
        <v>1243</v>
      </c>
      <c r="E3162" s="27">
        <v>590</v>
      </c>
      <c r="F3162" s="62" t="s">
        <v>1594</v>
      </c>
      <c r="G3162" s="62" t="s">
        <v>1587</v>
      </c>
      <c r="H3162" s="62" t="s">
        <v>1545</v>
      </c>
    </row>
    <row r="3163" spans="1:8" x14ac:dyDescent="0.2">
      <c r="A3163" s="72" t="s">
        <v>2897</v>
      </c>
      <c r="B3163" s="74">
        <v>39444</v>
      </c>
      <c r="C3163" s="71">
        <v>78</v>
      </c>
      <c r="D3163" s="64" t="s">
        <v>1011</v>
      </c>
      <c r="E3163" s="72">
        <v>17695</v>
      </c>
      <c r="F3163" s="62" t="s">
        <v>1594</v>
      </c>
      <c r="G3163" s="62" t="s">
        <v>1587</v>
      </c>
      <c r="H3163" s="62" t="s">
        <v>1597</v>
      </c>
    </row>
    <row r="3164" spans="1:8" x14ac:dyDescent="0.2">
      <c r="A3164" s="72" t="s">
        <v>2898</v>
      </c>
      <c r="B3164" s="74">
        <v>39444</v>
      </c>
      <c r="C3164" s="71">
        <v>493</v>
      </c>
      <c r="D3164" s="64" t="s">
        <v>1011</v>
      </c>
      <c r="E3164" s="72">
        <v>82.3</v>
      </c>
      <c r="F3164" s="62" t="s">
        <v>1594</v>
      </c>
      <c r="G3164" s="62" t="s">
        <v>1587</v>
      </c>
      <c r="H3164" s="62" t="s">
        <v>1597</v>
      </c>
    </row>
    <row r="3165" spans="1:8" x14ac:dyDescent="0.2">
      <c r="A3165" s="72" t="s">
        <v>2899</v>
      </c>
      <c r="B3165" s="74">
        <v>39444</v>
      </c>
      <c r="C3165" s="71">
        <v>919</v>
      </c>
      <c r="D3165" s="64" t="s">
        <v>1011</v>
      </c>
      <c r="E3165" s="72">
        <v>174</v>
      </c>
      <c r="F3165" s="62" t="s">
        <v>1594</v>
      </c>
      <c r="G3165" s="62" t="s">
        <v>1587</v>
      </c>
      <c r="H3165" s="62" t="s">
        <v>1597</v>
      </c>
    </row>
    <row r="3166" spans="1:8" x14ac:dyDescent="0.2">
      <c r="A3166" s="72" t="s">
        <v>2900</v>
      </c>
      <c r="B3166" s="74">
        <v>39444</v>
      </c>
      <c r="C3166" s="71">
        <v>1121</v>
      </c>
      <c r="D3166" s="64" t="s">
        <v>1011</v>
      </c>
      <c r="E3166" s="27">
        <v>660.4</v>
      </c>
      <c r="F3166" s="62" t="s">
        <v>1594</v>
      </c>
      <c r="G3166" s="62" t="s">
        <v>1587</v>
      </c>
      <c r="H3166" s="62" t="s">
        <v>1597</v>
      </c>
    </row>
    <row r="3167" spans="1:8" x14ac:dyDescent="0.2">
      <c r="A3167" s="72" t="s">
        <v>2901</v>
      </c>
      <c r="B3167" s="74">
        <v>39444</v>
      </c>
      <c r="C3167" s="71">
        <v>346</v>
      </c>
      <c r="D3167" s="64" t="s">
        <v>1011</v>
      </c>
      <c r="E3167" s="27">
        <v>1200</v>
      </c>
      <c r="F3167" s="62" t="s">
        <v>1594</v>
      </c>
      <c r="G3167" s="62" t="s">
        <v>1587</v>
      </c>
      <c r="H3167" s="62" t="s">
        <v>1597</v>
      </c>
    </row>
    <row r="3168" spans="1:8" x14ac:dyDescent="0.2">
      <c r="A3168" s="72" t="s">
        <v>2902</v>
      </c>
      <c r="B3168" s="74">
        <v>39444</v>
      </c>
      <c r="C3168" s="71">
        <v>689</v>
      </c>
      <c r="D3168" s="64" t="s">
        <v>1011</v>
      </c>
      <c r="E3168" s="27">
        <v>-33.020000000000003</v>
      </c>
      <c r="F3168" s="62" t="s">
        <v>1594</v>
      </c>
      <c r="G3168" s="62" t="s">
        <v>1587</v>
      </c>
      <c r="H3168" s="62" t="s">
        <v>1536</v>
      </c>
    </row>
    <row r="3169" spans="1:8" x14ac:dyDescent="0.2">
      <c r="A3169" s="27" t="s">
        <v>1589</v>
      </c>
      <c r="B3169" s="75">
        <v>39450</v>
      </c>
      <c r="C3169" s="63">
        <v>912</v>
      </c>
      <c r="D3169" s="64" t="s">
        <v>1011</v>
      </c>
      <c r="E3169" s="27">
        <v>6.17</v>
      </c>
      <c r="F3169" s="62" t="s">
        <v>2538</v>
      </c>
      <c r="G3169" s="62" t="s">
        <v>1588</v>
      </c>
      <c r="H3169" s="62" t="s">
        <v>2271</v>
      </c>
    </row>
    <row r="3170" spans="1:8" x14ac:dyDescent="0.2">
      <c r="A3170" s="27" t="s">
        <v>1592</v>
      </c>
      <c r="B3170" s="75">
        <v>39450</v>
      </c>
      <c r="C3170" s="63">
        <v>912</v>
      </c>
      <c r="D3170" s="64" t="s">
        <v>1011</v>
      </c>
      <c r="E3170" s="27">
        <v>240</v>
      </c>
      <c r="F3170" s="62" t="s">
        <v>2538</v>
      </c>
      <c r="G3170" s="62" t="s">
        <v>1588</v>
      </c>
      <c r="H3170" s="62" t="s">
        <v>2271</v>
      </c>
    </row>
    <row r="3171" spans="1:8" x14ac:dyDescent="0.2">
      <c r="A3171" s="65" t="s">
        <v>1595</v>
      </c>
      <c r="B3171" s="76">
        <v>39450</v>
      </c>
      <c r="C3171" s="66">
        <v>912</v>
      </c>
      <c r="D3171" s="64" t="s">
        <v>1011</v>
      </c>
      <c r="E3171" s="27">
        <v>635</v>
      </c>
      <c r="F3171" s="62" t="s">
        <v>2538</v>
      </c>
      <c r="G3171" s="62" t="s">
        <v>1588</v>
      </c>
      <c r="H3171" s="62" t="s">
        <v>2271</v>
      </c>
    </row>
    <row r="3172" spans="1:8" x14ac:dyDescent="0.2">
      <c r="A3172" s="67" t="s">
        <v>1596</v>
      </c>
      <c r="B3172" s="77">
        <v>39450</v>
      </c>
      <c r="C3172" s="68">
        <v>627</v>
      </c>
      <c r="D3172" s="64" t="s">
        <v>2903</v>
      </c>
      <c r="E3172" s="72">
        <v>14500</v>
      </c>
      <c r="F3172" s="62" t="s">
        <v>1594</v>
      </c>
      <c r="G3172" s="62" t="s">
        <v>1587</v>
      </c>
      <c r="H3172" s="62" t="s">
        <v>1544</v>
      </c>
    </row>
    <row r="3173" spans="1:8" x14ac:dyDescent="0.2">
      <c r="A3173" s="27" t="s">
        <v>1598</v>
      </c>
      <c r="B3173" s="75">
        <v>39450</v>
      </c>
      <c r="C3173" s="63">
        <v>346</v>
      </c>
      <c r="D3173" s="64" t="s">
        <v>2904</v>
      </c>
      <c r="E3173" s="72">
        <v>433.85</v>
      </c>
      <c r="F3173" s="62" t="s">
        <v>1594</v>
      </c>
      <c r="G3173" s="62" t="s">
        <v>1587</v>
      </c>
      <c r="H3173" s="62" t="s">
        <v>1597</v>
      </c>
    </row>
    <row r="3174" spans="1:8" x14ac:dyDescent="0.2">
      <c r="A3174" s="27" t="s">
        <v>1600</v>
      </c>
      <c r="B3174" s="75">
        <v>39450</v>
      </c>
      <c r="C3174" s="63">
        <v>8</v>
      </c>
      <c r="D3174" s="64" t="s">
        <v>2904</v>
      </c>
      <c r="E3174" s="72">
        <v>365.15</v>
      </c>
      <c r="F3174" s="62" t="s">
        <v>1594</v>
      </c>
      <c r="G3174" s="62" t="s">
        <v>1588</v>
      </c>
      <c r="H3174" s="62" t="s">
        <v>1607</v>
      </c>
    </row>
    <row r="3175" spans="1:8" x14ac:dyDescent="0.2">
      <c r="A3175" s="27" t="s">
        <v>1602</v>
      </c>
      <c r="B3175" s="75">
        <v>39451</v>
      </c>
      <c r="C3175" s="63">
        <v>30</v>
      </c>
      <c r="D3175" s="64" t="s">
        <v>2904</v>
      </c>
      <c r="E3175" s="72">
        <v>21337</v>
      </c>
      <c r="F3175" s="62" t="s">
        <v>1594</v>
      </c>
      <c r="G3175" s="62" t="s">
        <v>1587</v>
      </c>
      <c r="H3175" s="62" t="s">
        <v>1557</v>
      </c>
    </row>
    <row r="3176" spans="1:8" x14ac:dyDescent="0.2">
      <c r="A3176" s="65" t="s">
        <v>1621</v>
      </c>
      <c r="B3176" s="76">
        <v>39456</v>
      </c>
      <c r="C3176" s="66">
        <v>1018</v>
      </c>
      <c r="D3176" s="64" t="s">
        <v>2904</v>
      </c>
      <c r="E3176" s="72">
        <v>11297</v>
      </c>
      <c r="F3176" s="62" t="s">
        <v>1610</v>
      </c>
      <c r="G3176" s="62" t="s">
        <v>1588</v>
      </c>
      <c r="H3176" s="62" t="s">
        <v>1607</v>
      </c>
    </row>
    <row r="3177" spans="1:8" x14ac:dyDescent="0.2">
      <c r="A3177" s="27" t="s">
        <v>1631</v>
      </c>
      <c r="B3177" s="75">
        <v>39458</v>
      </c>
      <c r="C3177" s="63">
        <v>414</v>
      </c>
      <c r="D3177" s="64" t="s">
        <v>2904</v>
      </c>
      <c r="E3177" s="72">
        <v>1060</v>
      </c>
      <c r="F3177" s="62" t="s">
        <v>1610</v>
      </c>
      <c r="G3177" s="62" t="s">
        <v>1588</v>
      </c>
      <c r="H3177" s="62" t="s">
        <v>1607</v>
      </c>
    </row>
    <row r="3178" spans="1:8" x14ac:dyDescent="0.2">
      <c r="A3178" s="27" t="s">
        <v>1603</v>
      </c>
      <c r="B3178" s="75">
        <v>39462</v>
      </c>
      <c r="C3178" s="63">
        <v>1123</v>
      </c>
      <c r="D3178" s="64" t="s">
        <v>2904</v>
      </c>
      <c r="E3178" s="72">
        <v>4735</v>
      </c>
      <c r="F3178" s="62" t="s">
        <v>1594</v>
      </c>
      <c r="G3178" s="62" t="s">
        <v>1587</v>
      </c>
      <c r="H3178" s="62" t="s">
        <v>2279</v>
      </c>
    </row>
    <row r="3179" spans="1:8" x14ac:dyDescent="0.2">
      <c r="A3179" s="27" t="s">
        <v>1604</v>
      </c>
      <c r="B3179" s="75">
        <v>39462</v>
      </c>
      <c r="C3179" s="63">
        <v>1122</v>
      </c>
      <c r="D3179" s="64" t="s">
        <v>680</v>
      </c>
      <c r="E3179" s="72">
        <v>18100</v>
      </c>
      <c r="F3179" s="62" t="s">
        <v>1610</v>
      </c>
      <c r="G3179" s="62" t="s">
        <v>1587</v>
      </c>
      <c r="H3179" s="62" t="s">
        <v>1597</v>
      </c>
    </row>
    <row r="3180" spans="1:8" x14ac:dyDescent="0.2">
      <c r="A3180" s="65" t="s">
        <v>1605</v>
      </c>
      <c r="B3180" s="76">
        <v>39462</v>
      </c>
      <c r="C3180" s="66">
        <v>156</v>
      </c>
      <c r="D3180" s="64" t="s">
        <v>680</v>
      </c>
      <c r="E3180" s="27">
        <v>-362</v>
      </c>
      <c r="F3180" s="62" t="s">
        <v>1963</v>
      </c>
      <c r="G3180" s="62" t="s">
        <v>1587</v>
      </c>
      <c r="H3180" s="62" t="s">
        <v>1528</v>
      </c>
    </row>
    <row r="3181" spans="1:8" x14ac:dyDescent="0.2">
      <c r="A3181" s="27" t="s">
        <v>1608</v>
      </c>
      <c r="B3181" s="75">
        <v>39462</v>
      </c>
      <c r="C3181" s="63">
        <v>3</v>
      </c>
      <c r="D3181" s="64" t="s">
        <v>680</v>
      </c>
      <c r="E3181" s="27">
        <v>990</v>
      </c>
      <c r="F3181" s="62" t="s">
        <v>1594</v>
      </c>
      <c r="G3181" s="62" t="s">
        <v>1587</v>
      </c>
      <c r="H3181" s="62" t="s">
        <v>1542</v>
      </c>
    </row>
    <row r="3182" spans="1:8" x14ac:dyDescent="0.2">
      <c r="A3182" s="27" t="s">
        <v>1609</v>
      </c>
      <c r="B3182" s="75">
        <v>39462</v>
      </c>
      <c r="C3182" s="63">
        <v>404</v>
      </c>
      <c r="D3182" s="64" t="s">
        <v>680</v>
      </c>
      <c r="E3182" s="27">
        <v>460</v>
      </c>
      <c r="F3182" s="62" t="s">
        <v>1594</v>
      </c>
      <c r="G3182" s="62" t="s">
        <v>1587</v>
      </c>
      <c r="H3182" s="62" t="s">
        <v>1597</v>
      </c>
    </row>
    <row r="3183" spans="1:8" x14ac:dyDescent="0.2">
      <c r="A3183" s="27" t="s">
        <v>1611</v>
      </c>
      <c r="B3183" s="75">
        <v>39463</v>
      </c>
      <c r="C3183" s="63">
        <v>42</v>
      </c>
      <c r="D3183" s="64" t="s">
        <v>680</v>
      </c>
      <c r="E3183" s="27">
        <v>10250</v>
      </c>
      <c r="F3183" s="62" t="s">
        <v>1594</v>
      </c>
      <c r="G3183" s="62" t="s">
        <v>2905</v>
      </c>
      <c r="H3183" s="62" t="s">
        <v>1528</v>
      </c>
    </row>
    <row r="3184" spans="1:8" x14ac:dyDescent="0.2">
      <c r="A3184" s="27" t="s">
        <v>1613</v>
      </c>
      <c r="B3184" s="75">
        <v>39463</v>
      </c>
      <c r="C3184" s="63">
        <v>1125</v>
      </c>
      <c r="D3184" s="64" t="s">
        <v>2906</v>
      </c>
      <c r="E3184" s="72">
        <v>44672.4</v>
      </c>
      <c r="F3184" s="62" t="s">
        <v>1594</v>
      </c>
      <c r="G3184" s="62" t="s">
        <v>1587</v>
      </c>
      <c r="H3184" s="62" t="s">
        <v>1597</v>
      </c>
    </row>
    <row r="3185" spans="1:8" x14ac:dyDescent="0.2">
      <c r="A3185" s="27" t="s">
        <v>1614</v>
      </c>
      <c r="B3185" s="75">
        <v>39463</v>
      </c>
      <c r="C3185" s="63">
        <v>346</v>
      </c>
      <c r="D3185" s="64" t="s">
        <v>2906</v>
      </c>
      <c r="E3185" s="72">
        <v>7500</v>
      </c>
      <c r="F3185" s="62" t="s">
        <v>1594</v>
      </c>
      <c r="G3185" s="62" t="s">
        <v>1587</v>
      </c>
      <c r="H3185" s="62" t="s">
        <v>1597</v>
      </c>
    </row>
    <row r="3186" spans="1:8" x14ac:dyDescent="0.2">
      <c r="A3186" s="27" t="s">
        <v>1615</v>
      </c>
      <c r="B3186" s="75">
        <v>39463</v>
      </c>
      <c r="C3186" s="63">
        <v>243</v>
      </c>
      <c r="D3186" s="64" t="s">
        <v>2907</v>
      </c>
      <c r="E3186" s="72">
        <v>174.07</v>
      </c>
      <c r="F3186" s="62" t="s">
        <v>1594</v>
      </c>
      <c r="G3186" s="62" t="s">
        <v>2905</v>
      </c>
      <c r="H3186" s="62" t="s">
        <v>1535</v>
      </c>
    </row>
    <row r="3187" spans="1:8" x14ac:dyDescent="0.2">
      <c r="A3187" s="27" t="s">
        <v>1616</v>
      </c>
      <c r="B3187" s="75">
        <v>39463</v>
      </c>
      <c r="C3187" s="63">
        <v>144</v>
      </c>
      <c r="D3187" s="64" t="s">
        <v>2908</v>
      </c>
      <c r="E3187" s="72">
        <v>198.52</v>
      </c>
      <c r="F3187" s="62" t="s">
        <v>1594</v>
      </c>
      <c r="G3187" s="62" t="s">
        <v>1587</v>
      </c>
      <c r="H3187" s="62" t="s">
        <v>1538</v>
      </c>
    </row>
    <row r="3188" spans="1:8" x14ac:dyDescent="0.2">
      <c r="A3188" s="27" t="s">
        <v>1617</v>
      </c>
      <c r="B3188" s="75">
        <v>39463</v>
      </c>
      <c r="C3188" s="63">
        <v>146</v>
      </c>
      <c r="D3188" s="64" t="s">
        <v>2909</v>
      </c>
      <c r="E3188" s="72">
        <v>16227</v>
      </c>
      <c r="F3188" s="62" t="s">
        <v>1594</v>
      </c>
      <c r="G3188" s="62" t="s">
        <v>1587</v>
      </c>
      <c r="H3188" s="62" t="s">
        <v>1597</v>
      </c>
    </row>
    <row r="3189" spans="1:8" x14ac:dyDescent="0.2">
      <c r="A3189" s="27" t="s">
        <v>1618</v>
      </c>
      <c r="B3189" s="75">
        <v>39463</v>
      </c>
      <c r="C3189" s="63">
        <v>172</v>
      </c>
      <c r="D3189" s="64" t="s">
        <v>2909</v>
      </c>
      <c r="E3189" s="72">
        <v>221.04</v>
      </c>
      <c r="F3189" s="62" t="s">
        <v>1594</v>
      </c>
      <c r="G3189" s="62" t="s">
        <v>1587</v>
      </c>
      <c r="H3189" s="62" t="s">
        <v>1538</v>
      </c>
    </row>
    <row r="3190" spans="1:8" x14ac:dyDescent="0.2">
      <c r="A3190" s="69" t="s">
        <v>1619</v>
      </c>
      <c r="B3190" s="78">
        <v>39463</v>
      </c>
      <c r="C3190" s="63">
        <v>733</v>
      </c>
      <c r="D3190" s="64" t="s">
        <v>2909</v>
      </c>
      <c r="E3190" s="72">
        <v>10202</v>
      </c>
      <c r="F3190" s="62" t="s">
        <v>1594</v>
      </c>
      <c r="G3190" s="62" t="s">
        <v>1587</v>
      </c>
      <c r="H3190" s="62" t="s">
        <v>1597</v>
      </c>
    </row>
    <row r="3191" spans="1:8" x14ac:dyDescent="0.2">
      <c r="A3191" s="27" t="s">
        <v>1620</v>
      </c>
      <c r="B3191" s="75">
        <v>39463</v>
      </c>
      <c r="C3191" s="63">
        <v>773</v>
      </c>
      <c r="D3191" s="64" t="s">
        <v>1420</v>
      </c>
      <c r="E3191" s="72">
        <v>11766</v>
      </c>
      <c r="F3191" s="62" t="s">
        <v>1594</v>
      </c>
      <c r="G3191" s="62" t="s">
        <v>1587</v>
      </c>
      <c r="H3191" s="62" t="s">
        <v>1538</v>
      </c>
    </row>
    <row r="3192" spans="1:8" x14ac:dyDescent="0.2">
      <c r="A3192" s="27" t="s">
        <v>1622</v>
      </c>
      <c r="B3192" s="75">
        <v>39463</v>
      </c>
      <c r="C3192" s="63">
        <v>1007</v>
      </c>
      <c r="D3192" s="64" t="s">
        <v>1420</v>
      </c>
      <c r="E3192" s="72">
        <v>80</v>
      </c>
      <c r="F3192" s="62" t="s">
        <v>1594</v>
      </c>
      <c r="G3192" s="62" t="s">
        <v>1587</v>
      </c>
      <c r="H3192" s="62" t="s">
        <v>1538</v>
      </c>
    </row>
    <row r="3193" spans="1:8" x14ac:dyDescent="0.2">
      <c r="A3193" s="27" t="s">
        <v>1623</v>
      </c>
      <c r="B3193" s="75">
        <v>39463</v>
      </c>
      <c r="C3193" s="63">
        <v>1006</v>
      </c>
      <c r="D3193" s="64" t="s">
        <v>1420</v>
      </c>
      <c r="E3193" s="72">
        <v>322.89999999999998</v>
      </c>
      <c r="F3193" s="62" t="s">
        <v>1594</v>
      </c>
      <c r="G3193" s="62" t="s">
        <v>1587</v>
      </c>
      <c r="H3193" s="62" t="s">
        <v>1538</v>
      </c>
    </row>
    <row r="3194" spans="1:8" x14ac:dyDescent="0.2">
      <c r="A3194" s="27" t="s">
        <v>1624</v>
      </c>
      <c r="B3194" s="75">
        <v>39463</v>
      </c>
      <c r="C3194" s="63">
        <v>176</v>
      </c>
      <c r="D3194" s="64" t="s">
        <v>1420</v>
      </c>
      <c r="E3194" s="72">
        <v>62.15</v>
      </c>
      <c r="F3194" s="62" t="s">
        <v>1594</v>
      </c>
      <c r="G3194" s="62" t="s">
        <v>1587</v>
      </c>
      <c r="H3194" s="62" t="s">
        <v>1528</v>
      </c>
    </row>
    <row r="3195" spans="1:8" x14ac:dyDescent="0.2">
      <c r="A3195" s="27" t="s">
        <v>1625</v>
      </c>
      <c r="B3195" s="75">
        <v>39465</v>
      </c>
      <c r="C3195" s="63">
        <v>19</v>
      </c>
      <c r="D3195" s="64" t="s">
        <v>1420</v>
      </c>
      <c r="E3195" s="27">
        <v>110</v>
      </c>
      <c r="F3195" s="62" t="s">
        <v>1594</v>
      </c>
      <c r="G3195" s="62" t="s">
        <v>1587</v>
      </c>
      <c r="H3195" s="62" t="s">
        <v>1528</v>
      </c>
    </row>
    <row r="3196" spans="1:8" x14ac:dyDescent="0.2">
      <c r="A3196" s="27" t="s">
        <v>1626</v>
      </c>
      <c r="B3196" s="75">
        <v>39465</v>
      </c>
      <c r="C3196" s="63">
        <v>226</v>
      </c>
      <c r="D3196" s="64" t="s">
        <v>2910</v>
      </c>
      <c r="E3196" s="72">
        <v>1066</v>
      </c>
      <c r="F3196" s="62" t="s">
        <v>1594</v>
      </c>
      <c r="G3196" s="62" t="s">
        <v>1587</v>
      </c>
      <c r="H3196" s="62" t="s">
        <v>1597</v>
      </c>
    </row>
    <row r="3197" spans="1:8" x14ac:dyDescent="0.2">
      <c r="A3197" s="27" t="s">
        <v>1627</v>
      </c>
      <c r="B3197" s="75">
        <v>39465</v>
      </c>
      <c r="C3197" s="63">
        <v>84</v>
      </c>
      <c r="D3197" s="64" t="s">
        <v>2911</v>
      </c>
      <c r="E3197" s="72">
        <v>12600</v>
      </c>
      <c r="F3197" s="62" t="s">
        <v>1594</v>
      </c>
      <c r="G3197" s="62" t="s">
        <v>1587</v>
      </c>
      <c r="H3197" s="62" t="s">
        <v>1597</v>
      </c>
    </row>
    <row r="3198" spans="1:8" x14ac:dyDescent="0.2">
      <c r="A3198" s="27" t="s">
        <v>1629</v>
      </c>
      <c r="B3198" s="75">
        <v>39465</v>
      </c>
      <c r="C3198" s="63">
        <v>1113</v>
      </c>
      <c r="D3198" s="64" t="s">
        <v>2911</v>
      </c>
      <c r="E3198" s="72">
        <v>81.45</v>
      </c>
      <c r="F3198" s="62" t="s">
        <v>1594</v>
      </c>
      <c r="G3198" s="62" t="s">
        <v>1587</v>
      </c>
      <c r="H3198" s="62" t="s">
        <v>1540</v>
      </c>
    </row>
    <row r="3199" spans="1:8" x14ac:dyDescent="0.2">
      <c r="A3199" s="27" t="s">
        <v>1630</v>
      </c>
      <c r="B3199" s="75">
        <v>39465</v>
      </c>
      <c r="C3199" s="63">
        <v>268</v>
      </c>
      <c r="D3199" s="64" t="s">
        <v>2912</v>
      </c>
      <c r="E3199" s="72">
        <v>287.85000000000002</v>
      </c>
      <c r="F3199" s="62" t="s">
        <v>1594</v>
      </c>
      <c r="G3199" s="62" t="s">
        <v>1587</v>
      </c>
      <c r="H3199" s="62" t="s">
        <v>1538</v>
      </c>
    </row>
    <row r="3200" spans="1:8" x14ac:dyDescent="0.2">
      <c r="A3200" s="27" t="s">
        <v>1632</v>
      </c>
      <c r="B3200" s="75">
        <v>39465</v>
      </c>
      <c r="C3200" s="63">
        <v>1127</v>
      </c>
      <c r="D3200" s="64" t="s">
        <v>2913</v>
      </c>
      <c r="E3200" s="72">
        <v>93</v>
      </c>
      <c r="F3200" s="62" t="s">
        <v>1594</v>
      </c>
      <c r="G3200" s="62" t="s">
        <v>1587</v>
      </c>
      <c r="H3200" s="62" t="s">
        <v>1538</v>
      </c>
    </row>
    <row r="3201" spans="1:8" x14ac:dyDescent="0.2">
      <c r="A3201" s="27" t="s">
        <v>1633</v>
      </c>
      <c r="B3201" s="75">
        <v>39465</v>
      </c>
      <c r="C3201" s="63">
        <v>804</v>
      </c>
      <c r="D3201" s="64" t="s">
        <v>2914</v>
      </c>
      <c r="E3201" s="72">
        <v>8000</v>
      </c>
      <c r="F3201" s="62" t="s">
        <v>1594</v>
      </c>
      <c r="G3201" s="62" t="s">
        <v>1587</v>
      </c>
      <c r="H3201" s="62" t="s">
        <v>1538</v>
      </c>
    </row>
    <row r="3202" spans="1:8" x14ac:dyDescent="0.2">
      <c r="A3202" s="27" t="s">
        <v>1634</v>
      </c>
      <c r="B3202" s="75">
        <v>39465</v>
      </c>
      <c r="C3202" s="63">
        <v>289</v>
      </c>
      <c r="D3202" s="64" t="s">
        <v>2915</v>
      </c>
      <c r="E3202" s="72">
        <v>774</v>
      </c>
      <c r="F3202" s="62" t="s">
        <v>1594</v>
      </c>
      <c r="G3202" s="62" t="s">
        <v>1587</v>
      </c>
      <c r="H3202" s="62" t="s">
        <v>1528</v>
      </c>
    </row>
    <row r="3203" spans="1:8" x14ac:dyDescent="0.2">
      <c r="A3203" s="27" t="s">
        <v>1635</v>
      </c>
      <c r="B3203" s="75">
        <v>39468</v>
      </c>
      <c r="C3203" s="63">
        <v>384</v>
      </c>
      <c r="D3203" s="64" t="s">
        <v>2915</v>
      </c>
      <c r="E3203" s="72">
        <v>36.96</v>
      </c>
      <c r="F3203" s="62" t="s">
        <v>1610</v>
      </c>
      <c r="G3203" s="62" t="s">
        <v>1587</v>
      </c>
      <c r="H3203" s="62" t="s">
        <v>1597</v>
      </c>
    </row>
    <row r="3204" spans="1:8" x14ac:dyDescent="0.2">
      <c r="A3204" s="27" t="s">
        <v>1636</v>
      </c>
      <c r="B3204" s="75">
        <v>39469</v>
      </c>
      <c r="C3204" s="63">
        <v>12</v>
      </c>
      <c r="D3204" s="64" t="s">
        <v>2916</v>
      </c>
      <c r="E3204" s="72">
        <v>45</v>
      </c>
      <c r="F3204" s="62" t="s">
        <v>1610</v>
      </c>
      <c r="G3204" s="62" t="s">
        <v>1587</v>
      </c>
      <c r="H3204" s="62" t="s">
        <v>1554</v>
      </c>
    </row>
    <row r="3205" spans="1:8" x14ac:dyDescent="0.2">
      <c r="A3205" s="27" t="s">
        <v>1637</v>
      </c>
      <c r="B3205" s="75">
        <v>39470</v>
      </c>
      <c r="C3205" s="63">
        <v>1124</v>
      </c>
      <c r="D3205" s="64" t="s">
        <v>2917</v>
      </c>
      <c r="E3205" s="72">
        <v>5925</v>
      </c>
      <c r="F3205" s="62" t="s">
        <v>1610</v>
      </c>
      <c r="G3205" s="62" t="s">
        <v>1587</v>
      </c>
      <c r="H3205" s="62" t="s">
        <v>1538</v>
      </c>
    </row>
    <row r="3206" spans="1:8" x14ac:dyDescent="0.2">
      <c r="A3206" s="27" t="s">
        <v>1638</v>
      </c>
      <c r="B3206" s="75">
        <v>39470</v>
      </c>
      <c r="C3206" s="63">
        <v>234</v>
      </c>
      <c r="D3206" s="64" t="s">
        <v>2918</v>
      </c>
      <c r="E3206" s="72">
        <v>21300</v>
      </c>
      <c r="F3206" s="62" t="s">
        <v>1594</v>
      </c>
      <c r="G3206" s="62" t="s">
        <v>1587</v>
      </c>
      <c r="H3206" s="62" t="s">
        <v>1597</v>
      </c>
    </row>
    <row r="3207" spans="1:8" x14ac:dyDescent="0.2">
      <c r="A3207" s="27" t="s">
        <v>1639</v>
      </c>
      <c r="B3207" s="75">
        <v>39471</v>
      </c>
      <c r="C3207" s="63">
        <v>700</v>
      </c>
      <c r="D3207" s="64" t="s">
        <v>2918</v>
      </c>
      <c r="E3207" s="72">
        <v>9760</v>
      </c>
      <c r="F3207" s="62" t="s">
        <v>1594</v>
      </c>
      <c r="G3207" s="62" t="s">
        <v>1587</v>
      </c>
      <c r="H3207" s="62" t="s">
        <v>1551</v>
      </c>
    </row>
    <row r="3208" spans="1:8" x14ac:dyDescent="0.2">
      <c r="A3208" s="27" t="s">
        <v>1640</v>
      </c>
      <c r="B3208" s="75">
        <v>39475</v>
      </c>
      <c r="C3208" s="63">
        <v>736</v>
      </c>
      <c r="D3208" s="64" t="s">
        <v>2918</v>
      </c>
      <c r="E3208" s="72">
        <v>11104</v>
      </c>
      <c r="F3208" s="62" t="s">
        <v>1594</v>
      </c>
      <c r="G3208" s="62" t="s">
        <v>1587</v>
      </c>
      <c r="H3208" s="62" t="s">
        <v>1576</v>
      </c>
    </row>
    <row r="3209" spans="1:8" x14ac:dyDescent="0.2">
      <c r="A3209" s="27" t="s">
        <v>1641</v>
      </c>
      <c r="B3209" s="75">
        <v>39475</v>
      </c>
      <c r="C3209" s="63">
        <v>402</v>
      </c>
      <c r="D3209" s="64" t="s">
        <v>2918</v>
      </c>
      <c r="E3209" s="72">
        <v>4100</v>
      </c>
      <c r="F3209" s="62" t="s">
        <v>2538</v>
      </c>
      <c r="G3209" s="62" t="s">
        <v>1588</v>
      </c>
      <c r="H3209" s="62" t="s">
        <v>1753</v>
      </c>
    </row>
    <row r="3210" spans="1:8" x14ac:dyDescent="0.2">
      <c r="A3210" s="69" t="s">
        <v>1642</v>
      </c>
      <c r="B3210" s="78">
        <v>39475</v>
      </c>
      <c r="C3210" s="63">
        <v>886</v>
      </c>
      <c r="D3210" s="64" t="s">
        <v>99</v>
      </c>
      <c r="E3210" s="72">
        <v>306</v>
      </c>
      <c r="F3210" s="62" t="s">
        <v>1963</v>
      </c>
      <c r="G3210" s="62" t="s">
        <v>1587</v>
      </c>
      <c r="H3210" s="62" t="s">
        <v>1558</v>
      </c>
    </row>
    <row r="3211" spans="1:8" x14ac:dyDescent="0.2">
      <c r="A3211" s="69" t="s">
        <v>1643</v>
      </c>
      <c r="B3211" s="78">
        <v>39475</v>
      </c>
      <c r="C3211" s="63">
        <v>1126</v>
      </c>
      <c r="D3211" s="64" t="s">
        <v>99</v>
      </c>
      <c r="E3211" s="72">
        <v>11300</v>
      </c>
      <c r="F3211" s="62" t="s">
        <v>1963</v>
      </c>
      <c r="G3211" s="62" t="s">
        <v>1587</v>
      </c>
      <c r="H3211" s="62" t="s">
        <v>2919</v>
      </c>
    </row>
    <row r="3212" spans="1:8" x14ac:dyDescent="0.2">
      <c r="A3212" s="69" t="s">
        <v>1644</v>
      </c>
      <c r="B3212" s="78">
        <v>39475</v>
      </c>
      <c r="C3212" s="63">
        <v>1128</v>
      </c>
      <c r="D3212" s="64" t="s">
        <v>99</v>
      </c>
      <c r="E3212" s="72">
        <v>10700</v>
      </c>
      <c r="F3212" s="62" t="s">
        <v>1963</v>
      </c>
      <c r="G3212" s="62" t="s">
        <v>2905</v>
      </c>
      <c r="H3212" s="62" t="s">
        <v>2920</v>
      </c>
    </row>
    <row r="3213" spans="1:8" x14ac:dyDescent="0.2">
      <c r="A3213" s="69">
        <v>1</v>
      </c>
      <c r="B3213" s="78">
        <v>39476</v>
      </c>
      <c r="C3213" s="63">
        <v>1117</v>
      </c>
      <c r="D3213" s="64" t="s">
        <v>99</v>
      </c>
      <c r="E3213" s="72">
        <v>10700</v>
      </c>
      <c r="F3213" s="62" t="s">
        <v>1610</v>
      </c>
      <c r="G3213" s="62" t="s">
        <v>1587</v>
      </c>
      <c r="H3213" s="62" t="s">
        <v>1573</v>
      </c>
    </row>
    <row r="3214" spans="1:8" x14ac:dyDescent="0.2">
      <c r="A3214" s="69" t="s">
        <v>1645</v>
      </c>
      <c r="B3214" s="78">
        <v>39476</v>
      </c>
      <c r="C3214" s="63">
        <v>156</v>
      </c>
      <c r="D3214" s="64" t="s">
        <v>99</v>
      </c>
      <c r="E3214" s="72">
        <v>9690</v>
      </c>
      <c r="F3214" s="62" t="s">
        <v>1963</v>
      </c>
      <c r="G3214" s="62" t="s">
        <v>1587</v>
      </c>
      <c r="H3214" s="62" t="s">
        <v>1528</v>
      </c>
    </row>
    <row r="3215" spans="1:8" x14ac:dyDescent="0.2">
      <c r="A3215" s="69" t="s">
        <v>1646</v>
      </c>
      <c r="B3215" s="78">
        <v>39477</v>
      </c>
      <c r="C3215" s="63">
        <v>1129</v>
      </c>
      <c r="D3215" s="64" t="s">
        <v>99</v>
      </c>
      <c r="E3215" s="72">
        <v>26000</v>
      </c>
      <c r="F3215" s="62" t="s">
        <v>1594</v>
      </c>
      <c r="G3215" s="62" t="s">
        <v>1587</v>
      </c>
      <c r="H3215" s="62" t="s">
        <v>1528</v>
      </c>
    </row>
    <row r="3216" spans="1:8" x14ac:dyDescent="0.2">
      <c r="A3216" s="69" t="s">
        <v>1647</v>
      </c>
      <c r="B3216" s="78">
        <v>39477</v>
      </c>
      <c r="C3216" s="63">
        <v>822</v>
      </c>
      <c r="D3216" s="64" t="s">
        <v>99</v>
      </c>
      <c r="E3216" s="72">
        <v>41250</v>
      </c>
      <c r="F3216" s="62" t="s">
        <v>1594</v>
      </c>
      <c r="G3216" s="62" t="s">
        <v>1587</v>
      </c>
      <c r="H3216" s="62" t="s">
        <v>1597</v>
      </c>
    </row>
    <row r="3217" spans="1:8" x14ac:dyDescent="0.2">
      <c r="A3217" s="69" t="s">
        <v>1648</v>
      </c>
      <c r="B3217" s="78">
        <v>39477</v>
      </c>
      <c r="C3217" s="63">
        <v>78</v>
      </c>
      <c r="D3217" s="64" t="s">
        <v>99</v>
      </c>
      <c r="E3217" s="72">
        <v>41250</v>
      </c>
      <c r="F3217" s="62" t="s">
        <v>1594</v>
      </c>
      <c r="G3217" s="62" t="s">
        <v>1587</v>
      </c>
      <c r="H3217" s="62" t="s">
        <v>1597</v>
      </c>
    </row>
    <row r="3218" spans="1:8" x14ac:dyDescent="0.2">
      <c r="A3218" s="69" t="s">
        <v>1649</v>
      </c>
      <c r="B3218" s="78">
        <v>39477</v>
      </c>
      <c r="C3218" s="63">
        <v>828</v>
      </c>
      <c r="D3218" s="64" t="s">
        <v>99</v>
      </c>
      <c r="E3218" s="72">
        <v>30</v>
      </c>
      <c r="F3218" s="62" t="s">
        <v>1594</v>
      </c>
      <c r="G3218" s="62" t="s">
        <v>1587</v>
      </c>
      <c r="H3218" s="62" t="s">
        <v>1597</v>
      </c>
    </row>
    <row r="3219" spans="1:8" x14ac:dyDescent="0.2">
      <c r="A3219" s="69" t="s">
        <v>1650</v>
      </c>
      <c r="B3219" s="78">
        <v>39477</v>
      </c>
      <c r="C3219" s="63">
        <v>804</v>
      </c>
      <c r="D3219" s="64" t="s">
        <v>99</v>
      </c>
      <c r="E3219" s="27">
        <v>81350</v>
      </c>
      <c r="F3219" s="62" t="s">
        <v>1594</v>
      </c>
      <c r="G3219" s="62" t="s">
        <v>1587</v>
      </c>
      <c r="H3219" s="62" t="s">
        <v>1538</v>
      </c>
    </row>
    <row r="3220" spans="1:8" x14ac:dyDescent="0.2">
      <c r="A3220" s="69" t="s">
        <v>1651</v>
      </c>
      <c r="B3220" s="78">
        <v>39477</v>
      </c>
      <c r="C3220" s="63">
        <v>123</v>
      </c>
      <c r="D3220" s="64" t="s">
        <v>1124</v>
      </c>
      <c r="E3220" s="72">
        <v>353.82</v>
      </c>
      <c r="F3220" s="62" t="s">
        <v>1594</v>
      </c>
      <c r="G3220" s="62" t="s">
        <v>1587</v>
      </c>
      <c r="H3220" s="62" t="s">
        <v>1597</v>
      </c>
    </row>
    <row r="3221" spans="1:8" x14ac:dyDescent="0.2">
      <c r="A3221" s="69" t="s">
        <v>1652</v>
      </c>
      <c r="B3221" s="78">
        <v>39477</v>
      </c>
      <c r="C3221" s="63">
        <v>346</v>
      </c>
      <c r="D3221" s="64" t="s">
        <v>1124</v>
      </c>
      <c r="E3221" s="72">
        <v>462</v>
      </c>
      <c r="F3221" s="62" t="s">
        <v>1594</v>
      </c>
      <c r="G3221" s="62" t="s">
        <v>1587</v>
      </c>
      <c r="H3221" s="62" t="s">
        <v>1597</v>
      </c>
    </row>
    <row r="3222" spans="1:8" x14ac:dyDescent="0.2">
      <c r="A3222" s="69" t="s">
        <v>1653</v>
      </c>
      <c r="B3222" s="78">
        <v>39477</v>
      </c>
      <c r="C3222" s="63">
        <v>646</v>
      </c>
      <c r="D3222" s="64" t="s">
        <v>1124</v>
      </c>
      <c r="E3222" s="72">
        <v>695.33</v>
      </c>
      <c r="F3222" s="62" t="s">
        <v>1594</v>
      </c>
      <c r="G3222" s="62" t="s">
        <v>1587</v>
      </c>
      <c r="H3222" s="62" t="s">
        <v>1538</v>
      </c>
    </row>
    <row r="3223" spans="1:8" x14ac:dyDescent="0.2">
      <c r="A3223" s="69" t="s">
        <v>1655</v>
      </c>
      <c r="B3223" s="78">
        <v>39477</v>
      </c>
      <c r="C3223" s="63">
        <v>1130</v>
      </c>
      <c r="D3223" s="64" t="s">
        <v>1124</v>
      </c>
      <c r="E3223" s="72">
        <v>330</v>
      </c>
      <c r="F3223" s="62" t="s">
        <v>1594</v>
      </c>
      <c r="G3223" s="62" t="s">
        <v>1587</v>
      </c>
      <c r="H3223" s="62" t="s">
        <v>1597</v>
      </c>
    </row>
    <row r="3224" spans="1:8" x14ac:dyDescent="0.2">
      <c r="A3224" s="69" t="s">
        <v>1657</v>
      </c>
      <c r="B3224" s="78">
        <v>39477</v>
      </c>
      <c r="C3224" s="63">
        <v>768</v>
      </c>
      <c r="D3224" s="64" t="s">
        <v>1124</v>
      </c>
      <c r="E3224" s="72">
        <v>330</v>
      </c>
      <c r="F3224" s="62" t="s">
        <v>1594</v>
      </c>
      <c r="G3224" s="62" t="s">
        <v>1587</v>
      </c>
      <c r="H3224" s="62" t="s">
        <v>1597</v>
      </c>
    </row>
    <row r="3225" spans="1:8" x14ac:dyDescent="0.2">
      <c r="A3225" s="69" t="s">
        <v>1659</v>
      </c>
      <c r="B3225" s="78">
        <v>39477</v>
      </c>
      <c r="C3225" s="63">
        <v>456</v>
      </c>
      <c r="D3225" s="64" t="s">
        <v>1124</v>
      </c>
      <c r="E3225" s="72">
        <v>42600</v>
      </c>
      <c r="F3225" s="62" t="s">
        <v>1594</v>
      </c>
      <c r="G3225" s="62" t="s">
        <v>1587</v>
      </c>
      <c r="H3225" s="62" t="s">
        <v>1528</v>
      </c>
    </row>
    <row r="3226" spans="1:8" x14ac:dyDescent="0.2">
      <c r="A3226" s="69" t="s">
        <v>1660</v>
      </c>
      <c r="B3226" s="78">
        <v>39477</v>
      </c>
      <c r="C3226" s="63">
        <v>64</v>
      </c>
      <c r="D3226" s="64" t="s">
        <v>1124</v>
      </c>
      <c r="E3226" s="72">
        <v>300</v>
      </c>
      <c r="F3226" s="62" t="s">
        <v>1594</v>
      </c>
      <c r="G3226" s="62" t="s">
        <v>1587</v>
      </c>
      <c r="H3226" s="62" t="s">
        <v>1597</v>
      </c>
    </row>
    <row r="3227" spans="1:8" x14ac:dyDescent="0.2">
      <c r="A3227" s="69" t="s">
        <v>1662</v>
      </c>
      <c r="B3227" s="78">
        <v>39477</v>
      </c>
      <c r="C3227" s="63">
        <v>310</v>
      </c>
      <c r="D3227" s="64" t="s">
        <v>1124</v>
      </c>
      <c r="E3227" s="72">
        <v>382.4</v>
      </c>
      <c r="F3227" s="62" t="s">
        <v>1594</v>
      </c>
      <c r="G3227" s="62" t="s">
        <v>1587</v>
      </c>
      <c r="H3227" s="62" t="s">
        <v>1597</v>
      </c>
    </row>
    <row r="3228" spans="1:8" x14ac:dyDescent="0.2">
      <c r="A3228" s="69" t="s">
        <v>1667</v>
      </c>
      <c r="B3228" s="78">
        <v>39477</v>
      </c>
      <c r="C3228" s="63">
        <v>580</v>
      </c>
      <c r="D3228" s="64" t="s">
        <v>1124</v>
      </c>
      <c r="E3228" s="72">
        <v>2775</v>
      </c>
      <c r="F3228" s="62" t="s">
        <v>1610</v>
      </c>
      <c r="G3228" s="62" t="s">
        <v>1587</v>
      </c>
      <c r="H3228" s="62" t="s">
        <v>1567</v>
      </c>
    </row>
    <row r="3229" spans="1:8" x14ac:dyDescent="0.2">
      <c r="A3229" s="69" t="s">
        <v>1664</v>
      </c>
      <c r="B3229" s="78">
        <v>39477</v>
      </c>
      <c r="C3229" s="63">
        <v>580</v>
      </c>
      <c r="D3229" s="64" t="s">
        <v>1124</v>
      </c>
      <c r="E3229" s="72">
        <v>206.42</v>
      </c>
      <c r="F3229" s="62" t="s">
        <v>1610</v>
      </c>
      <c r="G3229" s="62" t="s">
        <v>1587</v>
      </c>
      <c r="H3229" s="62" t="s">
        <v>1567</v>
      </c>
    </row>
    <row r="3230" spans="1:8" x14ac:dyDescent="0.2">
      <c r="A3230" s="69" t="s">
        <v>1666</v>
      </c>
      <c r="B3230" s="78">
        <v>39477</v>
      </c>
      <c r="C3230" s="63">
        <v>580</v>
      </c>
      <c r="D3230" s="64" t="s">
        <v>1124</v>
      </c>
      <c r="E3230" s="27">
        <v>341.25</v>
      </c>
      <c r="F3230" s="62" t="s">
        <v>1610</v>
      </c>
      <c r="G3230" s="62" t="s">
        <v>1587</v>
      </c>
      <c r="H3230" s="62" t="s">
        <v>1567</v>
      </c>
    </row>
    <row r="3231" spans="1:8" x14ac:dyDescent="0.2">
      <c r="A3231" s="69" t="s">
        <v>1669</v>
      </c>
      <c r="B3231" s="78">
        <v>39477</v>
      </c>
      <c r="C3231" s="63">
        <v>580</v>
      </c>
      <c r="D3231" s="64" t="s">
        <v>1124</v>
      </c>
      <c r="E3231" s="27">
        <v>795</v>
      </c>
      <c r="F3231" s="62" t="s">
        <v>1610</v>
      </c>
      <c r="G3231" s="62" t="s">
        <v>1587</v>
      </c>
      <c r="H3231" s="62" t="s">
        <v>1567</v>
      </c>
    </row>
    <row r="3232" spans="1:8" x14ac:dyDescent="0.2">
      <c r="A3232" s="69" t="s">
        <v>1671</v>
      </c>
      <c r="B3232" s="78">
        <v>39478</v>
      </c>
      <c r="C3232" s="63">
        <v>1058</v>
      </c>
      <c r="D3232" s="64" t="s">
        <v>1124</v>
      </c>
      <c r="E3232" s="27">
        <v>341.25</v>
      </c>
      <c r="F3232" s="62" t="s">
        <v>1963</v>
      </c>
      <c r="G3232" s="62" t="s">
        <v>1587</v>
      </c>
      <c r="H3232" s="62" t="s">
        <v>1545</v>
      </c>
    </row>
    <row r="3233" spans="1:8" x14ac:dyDescent="0.2">
      <c r="A3233" s="69" t="s">
        <v>1673</v>
      </c>
      <c r="B3233" s="78">
        <v>39478</v>
      </c>
      <c r="C3233" s="63">
        <v>680</v>
      </c>
      <c r="D3233" s="64" t="s">
        <v>1124</v>
      </c>
      <c r="E3233" s="27">
        <v>341.25</v>
      </c>
      <c r="F3233" s="62" t="s">
        <v>1610</v>
      </c>
      <c r="G3233" s="62" t="s">
        <v>1587</v>
      </c>
      <c r="H3233" s="62" t="s">
        <v>1557</v>
      </c>
    </row>
    <row r="3234" spans="1:8" x14ac:dyDescent="0.2">
      <c r="A3234" s="69" t="s">
        <v>1674</v>
      </c>
      <c r="B3234" s="78">
        <v>39484</v>
      </c>
      <c r="C3234" s="63">
        <v>56</v>
      </c>
      <c r="D3234" s="64" t="s">
        <v>1055</v>
      </c>
      <c r="E3234" s="72">
        <v>132124</v>
      </c>
      <c r="F3234" s="62" t="s">
        <v>1594</v>
      </c>
      <c r="G3234" s="62" t="s">
        <v>1587</v>
      </c>
      <c r="H3234" s="62" t="s">
        <v>1541</v>
      </c>
    </row>
    <row r="3235" spans="1:8" x14ac:dyDescent="0.2">
      <c r="A3235" s="69" t="s">
        <v>1676</v>
      </c>
      <c r="B3235" s="78">
        <v>39485</v>
      </c>
      <c r="C3235" s="63">
        <v>1131</v>
      </c>
      <c r="D3235" s="64" t="s">
        <v>1055</v>
      </c>
      <c r="E3235" s="72">
        <v>5810</v>
      </c>
      <c r="F3235" s="62" t="s">
        <v>1594</v>
      </c>
      <c r="G3235" s="62" t="s">
        <v>1587</v>
      </c>
      <c r="H3235" s="62" t="s">
        <v>1528</v>
      </c>
    </row>
    <row r="3236" spans="1:8" x14ac:dyDescent="0.2">
      <c r="A3236" s="69" t="s">
        <v>1677</v>
      </c>
      <c r="B3236" s="78">
        <v>39485</v>
      </c>
      <c r="C3236" s="63">
        <v>290</v>
      </c>
      <c r="D3236" s="64" t="s">
        <v>1055</v>
      </c>
      <c r="E3236" s="72">
        <v>1659.79</v>
      </c>
      <c r="F3236" s="62" t="s">
        <v>1594</v>
      </c>
      <c r="G3236" s="62" t="s">
        <v>1587</v>
      </c>
      <c r="H3236" s="62" t="s">
        <v>1528</v>
      </c>
    </row>
    <row r="3237" spans="1:8" x14ac:dyDescent="0.2">
      <c r="A3237" s="69" t="s">
        <v>1678</v>
      </c>
      <c r="B3237" s="78">
        <v>39485</v>
      </c>
      <c r="C3237" s="63">
        <v>234</v>
      </c>
      <c r="D3237" s="64" t="s">
        <v>1055</v>
      </c>
      <c r="E3237" s="72">
        <v>8925.0499999999993</v>
      </c>
      <c r="F3237" s="62" t="s">
        <v>1594</v>
      </c>
      <c r="G3237" s="62" t="s">
        <v>1587</v>
      </c>
      <c r="H3237" s="62" t="s">
        <v>1597</v>
      </c>
    </row>
    <row r="3238" spans="1:8" x14ac:dyDescent="0.2">
      <c r="A3238" s="69" t="s">
        <v>1680</v>
      </c>
      <c r="B3238" s="78">
        <v>39485</v>
      </c>
      <c r="C3238" s="63">
        <v>234</v>
      </c>
      <c r="D3238" s="64" t="s">
        <v>1055</v>
      </c>
      <c r="E3238" s="72">
        <v>9375</v>
      </c>
      <c r="F3238" s="62" t="s">
        <v>1594</v>
      </c>
      <c r="G3238" s="62" t="s">
        <v>1587</v>
      </c>
      <c r="H3238" s="62" t="s">
        <v>1597</v>
      </c>
    </row>
    <row r="3239" spans="1:8" x14ac:dyDescent="0.2">
      <c r="A3239" s="69" t="s">
        <v>1682</v>
      </c>
      <c r="B3239" s="78">
        <v>39485</v>
      </c>
      <c r="C3239" s="63">
        <v>234</v>
      </c>
      <c r="D3239" s="64" t="s">
        <v>1055</v>
      </c>
      <c r="E3239" s="72">
        <v>13076.57</v>
      </c>
      <c r="F3239" s="62" t="s">
        <v>1594</v>
      </c>
      <c r="G3239" s="62" t="s">
        <v>1587</v>
      </c>
      <c r="H3239" s="62" t="s">
        <v>1597</v>
      </c>
    </row>
    <row r="3240" spans="1:8" x14ac:dyDescent="0.2">
      <c r="A3240" s="69" t="s">
        <v>1683</v>
      </c>
      <c r="B3240" s="78">
        <v>39485</v>
      </c>
      <c r="C3240" s="63">
        <v>356</v>
      </c>
      <c r="D3240" s="64" t="s">
        <v>1055</v>
      </c>
      <c r="E3240" s="72">
        <v>4663</v>
      </c>
      <c r="F3240" s="62" t="s">
        <v>1594</v>
      </c>
      <c r="G3240" s="62" t="s">
        <v>1587</v>
      </c>
      <c r="H3240" s="62" t="s">
        <v>1538</v>
      </c>
    </row>
    <row r="3241" spans="1:8" x14ac:dyDescent="0.2">
      <c r="A3241" s="69" t="s">
        <v>1684</v>
      </c>
      <c r="B3241" s="78">
        <v>39489</v>
      </c>
      <c r="C3241" s="63">
        <v>721</v>
      </c>
      <c r="D3241" s="64" t="s">
        <v>1055</v>
      </c>
      <c r="E3241" s="72">
        <v>554.58000000000004</v>
      </c>
      <c r="F3241" s="62" t="s">
        <v>1610</v>
      </c>
      <c r="G3241" s="62" t="s">
        <v>1587</v>
      </c>
      <c r="H3241" s="62" t="s">
        <v>1529</v>
      </c>
    </row>
    <row r="3242" spans="1:8" x14ac:dyDescent="0.2">
      <c r="A3242" s="69" t="s">
        <v>1685</v>
      </c>
      <c r="B3242" s="78">
        <v>39489</v>
      </c>
      <c r="C3242" s="63">
        <v>1132</v>
      </c>
      <c r="D3242" s="64" t="s">
        <v>1055</v>
      </c>
      <c r="E3242" s="72">
        <v>1704.6</v>
      </c>
      <c r="F3242" s="62" t="s">
        <v>1963</v>
      </c>
      <c r="G3242" s="62" t="s">
        <v>1587</v>
      </c>
      <c r="H3242" s="62" t="s">
        <v>1528</v>
      </c>
    </row>
    <row r="3243" spans="1:8" x14ac:dyDescent="0.2">
      <c r="A3243" s="69" t="s">
        <v>1688</v>
      </c>
      <c r="B3243" s="78">
        <v>39489</v>
      </c>
      <c r="C3243" s="63">
        <v>601</v>
      </c>
      <c r="D3243" s="64" t="s">
        <v>1055</v>
      </c>
      <c r="E3243" s="72">
        <v>24298</v>
      </c>
      <c r="F3243" s="62" t="s">
        <v>1963</v>
      </c>
      <c r="G3243" s="62" t="s">
        <v>1587</v>
      </c>
      <c r="H3243" s="62" t="s">
        <v>1528</v>
      </c>
    </row>
    <row r="3244" spans="1:8" x14ac:dyDescent="0.2">
      <c r="A3244" s="69" t="s">
        <v>1689</v>
      </c>
      <c r="B3244" s="78">
        <v>39489</v>
      </c>
      <c r="C3244" s="63">
        <v>824</v>
      </c>
      <c r="D3244" s="64" t="s">
        <v>1055</v>
      </c>
      <c r="E3244" s="72">
        <v>-2600</v>
      </c>
      <c r="F3244" s="62" t="s">
        <v>1610</v>
      </c>
      <c r="G3244" s="62" t="s">
        <v>1587</v>
      </c>
      <c r="H3244" s="62" t="s">
        <v>1544</v>
      </c>
    </row>
    <row r="3245" spans="1:8" x14ac:dyDescent="0.2">
      <c r="A3245" s="69" t="s">
        <v>1690</v>
      </c>
      <c r="B3245" s="78">
        <v>39489</v>
      </c>
      <c r="C3245" s="63">
        <v>144</v>
      </c>
      <c r="D3245" s="64" t="s">
        <v>1055</v>
      </c>
      <c r="E3245" s="72">
        <v>1764.29</v>
      </c>
      <c r="F3245" s="62" t="s">
        <v>1594</v>
      </c>
      <c r="G3245" s="62" t="s">
        <v>1587</v>
      </c>
      <c r="H3245" s="62" t="s">
        <v>1538</v>
      </c>
    </row>
    <row r="3246" spans="1:8" x14ac:dyDescent="0.2">
      <c r="A3246" s="69" t="s">
        <v>1691</v>
      </c>
      <c r="B3246" s="78">
        <v>39489</v>
      </c>
      <c r="C3246" s="63">
        <v>44</v>
      </c>
      <c r="D3246" s="64" t="s">
        <v>1055</v>
      </c>
      <c r="E3246" s="72">
        <v>1543.75</v>
      </c>
      <c r="F3246" s="62" t="s">
        <v>1594</v>
      </c>
      <c r="G3246" s="62" t="s">
        <v>1587</v>
      </c>
      <c r="H3246" s="62" t="s">
        <v>1597</v>
      </c>
    </row>
    <row r="3247" spans="1:8" x14ac:dyDescent="0.2">
      <c r="A3247" s="69" t="s">
        <v>1692</v>
      </c>
      <c r="B3247" s="78">
        <v>39490</v>
      </c>
      <c r="C3247" s="63">
        <v>912</v>
      </c>
      <c r="D3247" s="64" t="s">
        <v>1055</v>
      </c>
      <c r="E3247" s="72">
        <v>155</v>
      </c>
      <c r="F3247" s="62" t="s">
        <v>2538</v>
      </c>
      <c r="G3247" s="62" t="s">
        <v>1588</v>
      </c>
      <c r="H3247" s="62" t="s">
        <v>2271</v>
      </c>
    </row>
    <row r="3248" spans="1:8" x14ac:dyDescent="0.2">
      <c r="A3248" s="69" t="s">
        <v>1686</v>
      </c>
      <c r="B3248" s="78">
        <v>39491</v>
      </c>
      <c r="C3248" s="63">
        <v>56</v>
      </c>
      <c r="D3248" s="64" t="s">
        <v>1055</v>
      </c>
      <c r="E3248" s="72">
        <v>1764.29</v>
      </c>
      <c r="F3248" s="62" t="s">
        <v>2921</v>
      </c>
      <c r="G3248" s="62" t="s">
        <v>1587</v>
      </c>
      <c r="H3248" s="62" t="s">
        <v>1541</v>
      </c>
    </row>
    <row r="3249" spans="1:8" x14ac:dyDescent="0.2">
      <c r="A3249" s="69" t="s">
        <v>1687</v>
      </c>
      <c r="B3249" s="78">
        <v>39492</v>
      </c>
      <c r="C3249" s="63">
        <v>1133</v>
      </c>
      <c r="D3249" s="64" t="s">
        <v>1055</v>
      </c>
      <c r="E3249" s="72">
        <v>1815</v>
      </c>
      <c r="F3249" s="62" t="s">
        <v>1610</v>
      </c>
      <c r="G3249" s="62" t="s">
        <v>1587</v>
      </c>
      <c r="H3249" s="62" t="s">
        <v>1597</v>
      </c>
    </row>
    <row r="3250" spans="1:8" x14ac:dyDescent="0.2">
      <c r="A3250" s="69" t="s">
        <v>1693</v>
      </c>
      <c r="B3250" s="78">
        <v>39492</v>
      </c>
      <c r="C3250" s="63">
        <v>19</v>
      </c>
      <c r="D3250" s="64" t="s">
        <v>1055</v>
      </c>
      <c r="E3250" s="72">
        <v>330</v>
      </c>
      <c r="F3250" s="62" t="s">
        <v>1610</v>
      </c>
      <c r="G3250" s="62" t="s">
        <v>1587</v>
      </c>
      <c r="H3250" s="62" t="s">
        <v>1528</v>
      </c>
    </row>
    <row r="3251" spans="1:8" x14ac:dyDescent="0.2">
      <c r="A3251" s="69" t="s">
        <v>1694</v>
      </c>
      <c r="B3251" s="78">
        <v>39492</v>
      </c>
      <c r="C3251" s="63">
        <v>63</v>
      </c>
      <c r="D3251" s="64" t="s">
        <v>1055</v>
      </c>
      <c r="E3251" s="27">
        <v>1887.6</v>
      </c>
      <c r="F3251" s="62" t="s">
        <v>1599</v>
      </c>
      <c r="G3251" s="62" t="s">
        <v>1587</v>
      </c>
      <c r="H3251" s="62" t="s">
        <v>1528</v>
      </c>
    </row>
    <row r="3252" spans="1:8" x14ac:dyDescent="0.2">
      <c r="A3252" s="69" t="s">
        <v>1695</v>
      </c>
      <c r="B3252" s="78">
        <v>39492</v>
      </c>
      <c r="C3252" s="63">
        <v>3</v>
      </c>
      <c r="D3252" s="64" t="s">
        <v>1055</v>
      </c>
      <c r="E3252" s="27">
        <v>763</v>
      </c>
      <c r="F3252" s="62" t="s">
        <v>1610</v>
      </c>
      <c r="G3252" s="62" t="s">
        <v>1587</v>
      </c>
      <c r="H3252" s="62" t="s">
        <v>1542</v>
      </c>
    </row>
    <row r="3253" spans="1:8" x14ac:dyDescent="0.2">
      <c r="A3253" s="69" t="s">
        <v>1696</v>
      </c>
      <c r="B3253" s="78">
        <v>39492</v>
      </c>
      <c r="C3253" s="63">
        <v>42</v>
      </c>
      <c r="D3253" s="64" t="s">
        <v>1055</v>
      </c>
      <c r="E3253" s="27">
        <v>318.5</v>
      </c>
      <c r="F3253" s="62" t="s">
        <v>1594</v>
      </c>
      <c r="G3253" s="62" t="s">
        <v>2905</v>
      </c>
      <c r="H3253" s="62" t="s">
        <v>1528</v>
      </c>
    </row>
    <row r="3254" spans="1:8" x14ac:dyDescent="0.2">
      <c r="A3254" s="69" t="s">
        <v>1697</v>
      </c>
      <c r="B3254" s="78">
        <v>39492</v>
      </c>
      <c r="C3254" s="63">
        <v>708</v>
      </c>
      <c r="D3254" s="64" t="s">
        <v>1453</v>
      </c>
      <c r="E3254" s="72">
        <v>225722</v>
      </c>
      <c r="F3254" s="62" t="s">
        <v>2538</v>
      </c>
      <c r="G3254" s="62" t="s">
        <v>1588</v>
      </c>
      <c r="H3254" s="62" t="s">
        <v>2281</v>
      </c>
    </row>
    <row r="3255" spans="1:8" x14ac:dyDescent="0.2">
      <c r="A3255" s="69" t="s">
        <v>1698</v>
      </c>
      <c r="B3255" s="78">
        <v>39492</v>
      </c>
      <c r="C3255" s="63">
        <v>402</v>
      </c>
      <c r="D3255" s="64" t="s">
        <v>1453</v>
      </c>
      <c r="E3255" s="72">
        <v>56978.04</v>
      </c>
      <c r="F3255" s="62" t="s">
        <v>2538</v>
      </c>
      <c r="G3255" s="62" t="s">
        <v>1588</v>
      </c>
      <c r="H3255" s="62" t="s">
        <v>1753</v>
      </c>
    </row>
    <row r="3256" spans="1:8" x14ac:dyDescent="0.2">
      <c r="A3256" s="69">
        <v>2</v>
      </c>
      <c r="B3256" s="78">
        <v>39498</v>
      </c>
      <c r="C3256" s="63">
        <v>1018</v>
      </c>
      <c r="D3256" s="64" t="s">
        <v>1453</v>
      </c>
      <c r="E3256" s="72">
        <v>7148</v>
      </c>
      <c r="F3256" s="62" t="s">
        <v>1610</v>
      </c>
      <c r="G3256" s="62" t="s">
        <v>1588</v>
      </c>
      <c r="H3256" s="62" t="s">
        <v>1607</v>
      </c>
    </row>
    <row r="3257" spans="1:8" x14ac:dyDescent="0.2">
      <c r="A3257" s="69">
        <v>3</v>
      </c>
      <c r="B3257" s="78">
        <v>39498</v>
      </c>
      <c r="C3257" s="63">
        <v>1018</v>
      </c>
      <c r="D3257" s="64" t="s">
        <v>1453</v>
      </c>
      <c r="E3257" s="72">
        <v>81250</v>
      </c>
      <c r="F3257" s="62" t="s">
        <v>1610</v>
      </c>
      <c r="G3257" s="62" t="s">
        <v>1588</v>
      </c>
      <c r="H3257" s="62" t="s">
        <v>1607</v>
      </c>
    </row>
    <row r="3258" spans="1:8" x14ac:dyDescent="0.2">
      <c r="A3258" s="69" t="s">
        <v>1699</v>
      </c>
      <c r="B3258" s="78">
        <v>39498</v>
      </c>
      <c r="C3258" s="63">
        <v>308</v>
      </c>
      <c r="D3258" s="64" t="s">
        <v>1453</v>
      </c>
      <c r="E3258" s="72">
        <v>115427.73</v>
      </c>
      <c r="F3258" s="62" t="s">
        <v>1594</v>
      </c>
      <c r="G3258" s="62" t="s">
        <v>1587</v>
      </c>
      <c r="H3258" s="62" t="s">
        <v>1597</v>
      </c>
    </row>
    <row r="3259" spans="1:8" x14ac:dyDescent="0.2">
      <c r="A3259" s="69" t="s">
        <v>1700</v>
      </c>
      <c r="B3259" s="78">
        <v>39498</v>
      </c>
      <c r="C3259" s="63">
        <v>1117</v>
      </c>
      <c r="D3259" s="64" t="s">
        <v>1453</v>
      </c>
      <c r="E3259" s="72">
        <v>119434</v>
      </c>
      <c r="F3259" s="62" t="s">
        <v>1594</v>
      </c>
      <c r="G3259" s="62" t="s">
        <v>1587</v>
      </c>
      <c r="H3259" s="62" t="s">
        <v>1573</v>
      </c>
    </row>
    <row r="3260" spans="1:8" x14ac:dyDescent="0.2">
      <c r="A3260" s="69" t="s">
        <v>1701</v>
      </c>
      <c r="B3260" s="78">
        <v>39498</v>
      </c>
      <c r="C3260" s="63">
        <v>1114</v>
      </c>
      <c r="D3260" s="64" t="s">
        <v>1453</v>
      </c>
      <c r="E3260" s="72">
        <v>106910.8</v>
      </c>
      <c r="F3260" s="62" t="s">
        <v>1594</v>
      </c>
      <c r="G3260" s="62" t="s">
        <v>1587</v>
      </c>
      <c r="H3260" s="62" t="s">
        <v>1543</v>
      </c>
    </row>
    <row r="3261" spans="1:8" x14ac:dyDescent="0.2">
      <c r="A3261" s="69" t="s">
        <v>1702</v>
      </c>
      <c r="B3261" s="78">
        <v>39498</v>
      </c>
      <c r="C3261" s="63">
        <v>289</v>
      </c>
      <c r="D3261" s="64" t="s">
        <v>1453</v>
      </c>
      <c r="E3261" s="72">
        <v>123370.74</v>
      </c>
      <c r="F3261" s="62" t="s">
        <v>1594</v>
      </c>
      <c r="G3261" s="62" t="s">
        <v>1587</v>
      </c>
      <c r="H3261" s="62" t="s">
        <v>1528</v>
      </c>
    </row>
    <row r="3262" spans="1:8" x14ac:dyDescent="0.2">
      <c r="A3262" s="69" t="s">
        <v>1704</v>
      </c>
      <c r="B3262" s="78">
        <v>39498</v>
      </c>
      <c r="C3262" s="63">
        <v>1135</v>
      </c>
      <c r="D3262" s="64" t="s">
        <v>1453</v>
      </c>
      <c r="E3262" s="72">
        <v>58927.7</v>
      </c>
      <c r="F3262" s="62" t="s">
        <v>1594</v>
      </c>
      <c r="G3262" s="62" t="s">
        <v>1587</v>
      </c>
      <c r="H3262" s="62" t="s">
        <v>1564</v>
      </c>
    </row>
    <row r="3263" spans="1:8" x14ac:dyDescent="0.2">
      <c r="A3263" s="69" t="s">
        <v>1705</v>
      </c>
      <c r="B3263" s="78">
        <v>39503</v>
      </c>
      <c r="C3263" s="63">
        <v>794</v>
      </c>
      <c r="D3263" s="64" t="s">
        <v>1471</v>
      </c>
      <c r="E3263" s="72">
        <v>16486.810000000001</v>
      </c>
      <c r="F3263" s="62" t="s">
        <v>1963</v>
      </c>
      <c r="G3263" s="62" t="s">
        <v>1587</v>
      </c>
      <c r="H3263" s="62" t="s">
        <v>1528</v>
      </c>
    </row>
    <row r="3264" spans="1:8" x14ac:dyDescent="0.2">
      <c r="A3264" s="69" t="s">
        <v>1703</v>
      </c>
      <c r="B3264" s="78">
        <v>39503</v>
      </c>
      <c r="C3264" s="63">
        <v>638</v>
      </c>
      <c r="D3264" s="64" t="s">
        <v>1471</v>
      </c>
      <c r="E3264" s="72">
        <v>62386.45</v>
      </c>
      <c r="F3264" s="62" t="s">
        <v>1610</v>
      </c>
      <c r="G3264" s="62" t="s">
        <v>1587</v>
      </c>
      <c r="H3264" s="62" t="s">
        <v>1544</v>
      </c>
    </row>
    <row r="3265" spans="1:8" x14ac:dyDescent="0.2">
      <c r="A3265" s="69" t="s">
        <v>1707</v>
      </c>
      <c r="B3265" s="78">
        <v>39506</v>
      </c>
      <c r="C3265" s="63">
        <v>414</v>
      </c>
      <c r="D3265" s="64" t="s">
        <v>2922</v>
      </c>
      <c r="E3265" s="72">
        <v>14598.5</v>
      </c>
      <c r="F3265" s="62" t="s">
        <v>1594</v>
      </c>
      <c r="G3265" s="62" t="s">
        <v>1588</v>
      </c>
      <c r="H3265" s="62" t="s">
        <v>1607</v>
      </c>
    </row>
    <row r="3266" spans="1:8" x14ac:dyDescent="0.2">
      <c r="A3266" s="69" t="s">
        <v>1708</v>
      </c>
      <c r="B3266" s="78">
        <v>39507</v>
      </c>
      <c r="C3266" s="63">
        <v>580</v>
      </c>
      <c r="D3266" s="64" t="s">
        <v>2923</v>
      </c>
      <c r="E3266" s="72">
        <v>237</v>
      </c>
      <c r="F3266" s="62" t="s">
        <v>1594</v>
      </c>
      <c r="G3266" s="62" t="s">
        <v>1587</v>
      </c>
      <c r="H3266" s="62" t="s">
        <v>1567</v>
      </c>
    </row>
    <row r="3267" spans="1:8" x14ac:dyDescent="0.2">
      <c r="A3267" s="69" t="s">
        <v>1709</v>
      </c>
      <c r="B3267" s="78">
        <v>39507</v>
      </c>
      <c r="C3267" s="63">
        <v>308</v>
      </c>
      <c r="D3267" s="64" t="s">
        <v>706</v>
      </c>
      <c r="E3267" s="72">
        <v>1202</v>
      </c>
      <c r="F3267" s="62" t="s">
        <v>1594</v>
      </c>
      <c r="G3267" s="62" t="s">
        <v>1587</v>
      </c>
      <c r="H3267" s="62" t="s">
        <v>1597</v>
      </c>
    </row>
    <row r="3268" spans="1:8" x14ac:dyDescent="0.2">
      <c r="A3268" s="69" t="s">
        <v>1710</v>
      </c>
      <c r="B3268" s="78">
        <v>39507</v>
      </c>
      <c r="C3268" s="63">
        <v>1139</v>
      </c>
      <c r="D3268" s="64" t="s">
        <v>706</v>
      </c>
      <c r="E3268" s="72">
        <v>8766</v>
      </c>
      <c r="F3268" s="62" t="s">
        <v>1594</v>
      </c>
      <c r="G3268" s="62" t="s">
        <v>1587</v>
      </c>
      <c r="H3268" s="62" t="s">
        <v>1597</v>
      </c>
    </row>
    <row r="3269" spans="1:8" x14ac:dyDescent="0.2">
      <c r="A3269" s="69" t="s">
        <v>1711</v>
      </c>
      <c r="B3269" s="78">
        <v>39507</v>
      </c>
      <c r="C3269" s="63">
        <v>1140</v>
      </c>
      <c r="D3269" s="64" t="s">
        <v>706</v>
      </c>
      <c r="E3269" s="72">
        <v>20090</v>
      </c>
      <c r="F3269" s="62" t="s">
        <v>1594</v>
      </c>
      <c r="G3269" s="62" t="s">
        <v>1587</v>
      </c>
      <c r="H3269" s="62" t="s">
        <v>2919</v>
      </c>
    </row>
    <row r="3270" spans="1:8" x14ac:dyDescent="0.2">
      <c r="A3270" s="69" t="s">
        <v>1712</v>
      </c>
      <c r="B3270" s="78">
        <v>39507</v>
      </c>
      <c r="C3270" s="63">
        <v>1142</v>
      </c>
      <c r="D3270" s="64" t="s">
        <v>706</v>
      </c>
      <c r="E3270" s="72">
        <v>15620</v>
      </c>
      <c r="F3270" s="62" t="s">
        <v>1594</v>
      </c>
      <c r="G3270" s="62" t="s">
        <v>1587</v>
      </c>
      <c r="H3270" s="62" t="s">
        <v>1597</v>
      </c>
    </row>
    <row r="3271" spans="1:8" x14ac:dyDescent="0.2">
      <c r="A3271" s="69" t="s">
        <v>1713</v>
      </c>
      <c r="B3271" s="78">
        <v>39507</v>
      </c>
      <c r="C3271" s="63">
        <v>1141</v>
      </c>
      <c r="D3271" s="64" t="s">
        <v>706</v>
      </c>
      <c r="E3271" s="72">
        <v>1200</v>
      </c>
      <c r="F3271" s="62" t="s">
        <v>1594</v>
      </c>
      <c r="G3271" s="62" t="s">
        <v>1587</v>
      </c>
      <c r="H3271" s="62" t="s">
        <v>1528</v>
      </c>
    </row>
    <row r="3272" spans="1:8" x14ac:dyDescent="0.2">
      <c r="A3272" s="69" t="s">
        <v>1715</v>
      </c>
      <c r="B3272" s="78">
        <v>39507</v>
      </c>
      <c r="C3272" s="63">
        <v>290</v>
      </c>
      <c r="D3272" s="64" t="s">
        <v>706</v>
      </c>
      <c r="E3272" s="72">
        <v>5800</v>
      </c>
      <c r="F3272" s="62" t="s">
        <v>1594</v>
      </c>
      <c r="G3272" s="62" t="s">
        <v>1587</v>
      </c>
      <c r="H3272" s="62" t="s">
        <v>1528</v>
      </c>
    </row>
    <row r="3273" spans="1:8" x14ac:dyDescent="0.2">
      <c r="A3273" s="69" t="s">
        <v>1717</v>
      </c>
      <c r="B3273" s="78">
        <v>39507</v>
      </c>
      <c r="C3273" s="63">
        <v>351</v>
      </c>
      <c r="D3273" s="64" t="s">
        <v>706</v>
      </c>
      <c r="E3273" s="72">
        <v>6356</v>
      </c>
      <c r="F3273" s="62" t="s">
        <v>1594</v>
      </c>
      <c r="G3273" s="62" t="s">
        <v>1587</v>
      </c>
      <c r="H3273" s="62" t="s">
        <v>1597</v>
      </c>
    </row>
    <row r="3274" spans="1:8" x14ac:dyDescent="0.2">
      <c r="A3274" s="69" t="s">
        <v>1719</v>
      </c>
      <c r="B3274" s="78">
        <v>39510</v>
      </c>
      <c r="C3274" s="63">
        <v>1137</v>
      </c>
      <c r="D3274" s="64" t="s">
        <v>706</v>
      </c>
      <c r="E3274" s="72">
        <v>10640</v>
      </c>
      <c r="F3274" s="62" t="s">
        <v>1963</v>
      </c>
      <c r="G3274" s="62" t="s">
        <v>1587</v>
      </c>
      <c r="H3274" s="62" t="s">
        <v>1551</v>
      </c>
    </row>
    <row r="3275" spans="1:8" x14ac:dyDescent="0.2">
      <c r="A3275" s="69" t="s">
        <v>1720</v>
      </c>
      <c r="B3275" s="78">
        <v>39510</v>
      </c>
      <c r="C3275" s="63">
        <v>289</v>
      </c>
      <c r="D3275" s="64" t="s">
        <v>706</v>
      </c>
      <c r="E3275" s="72">
        <v>5438</v>
      </c>
      <c r="F3275" s="62" t="s">
        <v>1599</v>
      </c>
      <c r="G3275" s="62" t="s">
        <v>1587</v>
      </c>
      <c r="H3275" s="62" t="s">
        <v>1528</v>
      </c>
    </row>
    <row r="3276" spans="1:8" x14ac:dyDescent="0.2">
      <c r="A3276" s="69" t="s">
        <v>1722</v>
      </c>
      <c r="B3276" s="78">
        <v>39510</v>
      </c>
      <c r="C3276" s="63">
        <v>1138</v>
      </c>
      <c r="D3276" s="64" t="s">
        <v>706</v>
      </c>
      <c r="E3276" s="72">
        <v>23000</v>
      </c>
      <c r="F3276" s="62" t="s">
        <v>1963</v>
      </c>
      <c r="G3276" s="62" t="s">
        <v>1587</v>
      </c>
      <c r="H3276" s="62" t="s">
        <v>2919</v>
      </c>
    </row>
    <row r="3277" spans="1:8" x14ac:dyDescent="0.2">
      <c r="A3277" s="69" t="s">
        <v>1723</v>
      </c>
      <c r="B3277" s="78">
        <v>39511</v>
      </c>
      <c r="C3277" s="63">
        <v>1134</v>
      </c>
      <c r="D3277" s="64" t="s">
        <v>706</v>
      </c>
      <c r="E3277" s="27">
        <v>6710</v>
      </c>
      <c r="F3277" s="62" t="s">
        <v>1963</v>
      </c>
      <c r="G3277" s="62" t="s">
        <v>1587</v>
      </c>
      <c r="H3277" s="62" t="s">
        <v>1528</v>
      </c>
    </row>
    <row r="3278" spans="1:8" x14ac:dyDescent="0.2">
      <c r="A3278" s="69" t="s">
        <v>1724</v>
      </c>
      <c r="B3278" s="78">
        <v>39513</v>
      </c>
      <c r="C3278" s="63">
        <v>191</v>
      </c>
      <c r="D3278" s="64" t="s">
        <v>706</v>
      </c>
      <c r="E3278" s="27">
        <v>4265.1499999999996</v>
      </c>
      <c r="F3278" s="62" t="s">
        <v>1594</v>
      </c>
      <c r="G3278" s="62" t="s">
        <v>1587</v>
      </c>
      <c r="H3278" s="62" t="s">
        <v>1528</v>
      </c>
    </row>
    <row r="3279" spans="1:8" x14ac:dyDescent="0.2">
      <c r="A3279" s="69" t="s">
        <v>1725</v>
      </c>
      <c r="B3279" s="78">
        <v>39513</v>
      </c>
      <c r="C3279" s="63">
        <v>1114</v>
      </c>
      <c r="D3279" s="64" t="s">
        <v>2924</v>
      </c>
      <c r="E3279" s="72">
        <v>82.38</v>
      </c>
      <c r="F3279" s="62" t="s">
        <v>1594</v>
      </c>
      <c r="G3279" s="62" t="s">
        <v>1587</v>
      </c>
      <c r="H3279" s="62" t="s">
        <v>1543</v>
      </c>
    </row>
    <row r="3280" spans="1:8" x14ac:dyDescent="0.2">
      <c r="A3280" s="69" t="s">
        <v>1727</v>
      </c>
      <c r="B3280" s="78">
        <v>39514</v>
      </c>
      <c r="C3280" s="63">
        <v>1018</v>
      </c>
      <c r="D3280" s="64" t="s">
        <v>2925</v>
      </c>
      <c r="E3280" s="72">
        <v>21356</v>
      </c>
      <c r="F3280" s="62" t="s">
        <v>1610</v>
      </c>
      <c r="G3280" s="62" t="s">
        <v>1588</v>
      </c>
      <c r="H3280" s="62" t="s">
        <v>1607</v>
      </c>
    </row>
    <row r="3281" spans="1:8" x14ac:dyDescent="0.2">
      <c r="A3281" s="69" t="s">
        <v>1728</v>
      </c>
      <c r="B3281" s="78">
        <v>39517</v>
      </c>
      <c r="C3281" s="63">
        <v>912</v>
      </c>
      <c r="D3281" s="64" t="s">
        <v>2925</v>
      </c>
      <c r="E3281" s="72">
        <v>9000</v>
      </c>
      <c r="F3281" s="62" t="s">
        <v>2538</v>
      </c>
      <c r="G3281" s="62" t="s">
        <v>1588</v>
      </c>
      <c r="H3281" s="62" t="s">
        <v>2271</v>
      </c>
    </row>
    <row r="3282" spans="1:8" x14ac:dyDescent="0.2">
      <c r="A3282" s="69">
        <v>4</v>
      </c>
      <c r="B3282" s="78">
        <v>39519</v>
      </c>
      <c r="C3282" s="63">
        <v>144</v>
      </c>
      <c r="D3282" s="64" t="s">
        <v>1110</v>
      </c>
      <c r="E3282" s="72">
        <v>2843.16</v>
      </c>
      <c r="F3282" s="62" t="s">
        <v>1594</v>
      </c>
      <c r="G3282" s="62" t="s">
        <v>1587</v>
      </c>
      <c r="H3282" s="62" t="s">
        <v>1538</v>
      </c>
    </row>
    <row r="3283" spans="1:8" x14ac:dyDescent="0.2">
      <c r="A3283" s="69" t="s">
        <v>1729</v>
      </c>
      <c r="B3283" s="78">
        <v>39519</v>
      </c>
      <c r="C3283" s="63">
        <v>78</v>
      </c>
      <c r="D3283" s="64" t="s">
        <v>1110</v>
      </c>
      <c r="E3283" s="72">
        <v>503</v>
      </c>
      <c r="F3283" s="62" t="s">
        <v>1594</v>
      </c>
      <c r="G3283" s="62" t="s">
        <v>1587</v>
      </c>
      <c r="H3283" s="62" t="s">
        <v>1597</v>
      </c>
    </row>
    <row r="3284" spans="1:8" x14ac:dyDescent="0.2">
      <c r="A3284" s="69" t="s">
        <v>1731</v>
      </c>
      <c r="B3284" s="78">
        <v>39519</v>
      </c>
      <c r="C3284" s="63">
        <v>911</v>
      </c>
      <c r="D3284" s="64" t="s">
        <v>1110</v>
      </c>
      <c r="E3284" s="72">
        <v>538.05999999999995</v>
      </c>
      <c r="F3284" s="62" t="s">
        <v>1594</v>
      </c>
      <c r="G3284" s="62" t="s">
        <v>1587</v>
      </c>
      <c r="H3284" s="62" t="s">
        <v>1538</v>
      </c>
    </row>
    <row r="3285" spans="1:8" x14ac:dyDescent="0.2">
      <c r="A3285" s="69" t="s">
        <v>1732</v>
      </c>
      <c r="B3285" s="78">
        <v>39519</v>
      </c>
      <c r="C3285" s="63">
        <v>1143</v>
      </c>
      <c r="D3285" s="64" t="s">
        <v>1110</v>
      </c>
      <c r="E3285" s="72">
        <v>5219.4399999999996</v>
      </c>
      <c r="F3285" s="62" t="s">
        <v>1594</v>
      </c>
      <c r="G3285" s="62" t="s">
        <v>1587</v>
      </c>
      <c r="H3285" s="62" t="s">
        <v>1571</v>
      </c>
    </row>
    <row r="3286" spans="1:8" x14ac:dyDescent="0.2">
      <c r="A3286" s="69" t="s">
        <v>1733</v>
      </c>
      <c r="B3286" s="78">
        <v>39519</v>
      </c>
      <c r="C3286" s="63">
        <v>859</v>
      </c>
      <c r="D3286" s="64" t="s">
        <v>1110</v>
      </c>
      <c r="E3286" s="72">
        <v>1846.15</v>
      </c>
      <c r="F3286" s="62" t="s">
        <v>1594</v>
      </c>
      <c r="G3286" s="62" t="s">
        <v>1587</v>
      </c>
      <c r="H3286" s="62" t="s">
        <v>1538</v>
      </c>
    </row>
    <row r="3287" spans="1:8" x14ac:dyDescent="0.2">
      <c r="A3287" s="69" t="s">
        <v>1734</v>
      </c>
      <c r="B3287" s="78">
        <v>39519</v>
      </c>
      <c r="C3287" s="63">
        <v>1144</v>
      </c>
      <c r="D3287" s="64" t="s">
        <v>1110</v>
      </c>
      <c r="E3287" s="72">
        <v>1530.15</v>
      </c>
      <c r="F3287" s="62" t="s">
        <v>1594</v>
      </c>
      <c r="G3287" s="62" t="s">
        <v>1587</v>
      </c>
      <c r="H3287" s="62" t="s">
        <v>1571</v>
      </c>
    </row>
    <row r="3288" spans="1:8" x14ac:dyDescent="0.2">
      <c r="A3288" s="69" t="s">
        <v>1735</v>
      </c>
      <c r="B3288" s="78">
        <v>39519</v>
      </c>
      <c r="C3288" s="63">
        <v>1145</v>
      </c>
      <c r="D3288" s="64" t="s">
        <v>1110</v>
      </c>
      <c r="E3288" s="72">
        <v>3423.1</v>
      </c>
      <c r="F3288" s="62" t="s">
        <v>1594</v>
      </c>
      <c r="G3288" s="62" t="s">
        <v>1587</v>
      </c>
      <c r="H3288" s="62" t="s">
        <v>1546</v>
      </c>
    </row>
    <row r="3289" spans="1:8" x14ac:dyDescent="0.2">
      <c r="A3289" s="69" t="s">
        <v>1737</v>
      </c>
      <c r="B3289" s="78">
        <v>39519</v>
      </c>
      <c r="C3289" s="63">
        <v>352</v>
      </c>
      <c r="D3289" s="64" t="s">
        <v>1110</v>
      </c>
      <c r="E3289" s="72">
        <v>1303.81</v>
      </c>
      <c r="F3289" s="62" t="s">
        <v>1594</v>
      </c>
      <c r="G3289" s="62" t="s">
        <v>1587</v>
      </c>
      <c r="H3289" s="62" t="s">
        <v>1538</v>
      </c>
    </row>
    <row r="3290" spans="1:8" x14ac:dyDescent="0.2">
      <c r="A3290" s="69" t="s">
        <v>1739</v>
      </c>
      <c r="B3290" s="78">
        <v>39519</v>
      </c>
      <c r="C3290" s="63">
        <v>289</v>
      </c>
      <c r="D3290" s="64" t="s">
        <v>1110</v>
      </c>
      <c r="E3290" s="72">
        <v>1695.66</v>
      </c>
      <c r="F3290" s="62" t="s">
        <v>1594</v>
      </c>
      <c r="G3290" s="62" t="s">
        <v>1587</v>
      </c>
      <c r="H3290" s="62" t="s">
        <v>1528</v>
      </c>
    </row>
    <row r="3291" spans="1:8" x14ac:dyDescent="0.2">
      <c r="A3291" s="69" t="s">
        <v>1741</v>
      </c>
      <c r="B3291" s="78">
        <v>39519</v>
      </c>
      <c r="C3291" s="63">
        <v>855</v>
      </c>
      <c r="D3291" s="64" t="s">
        <v>1110</v>
      </c>
      <c r="E3291" s="72">
        <v>566.76</v>
      </c>
      <c r="F3291" s="62" t="s">
        <v>1610</v>
      </c>
      <c r="G3291" s="62" t="s">
        <v>1587</v>
      </c>
      <c r="H3291" s="62" t="s">
        <v>1597</v>
      </c>
    </row>
    <row r="3292" spans="1:8" x14ac:dyDescent="0.2">
      <c r="A3292" s="69" t="s">
        <v>1743</v>
      </c>
      <c r="B3292" s="78">
        <v>39519</v>
      </c>
      <c r="C3292" s="63">
        <v>773</v>
      </c>
      <c r="D3292" s="64" t="s">
        <v>1110</v>
      </c>
      <c r="E3292" s="72">
        <v>2245.09</v>
      </c>
      <c r="F3292" s="62" t="s">
        <v>1594</v>
      </c>
      <c r="G3292" s="62" t="s">
        <v>1587</v>
      </c>
      <c r="H3292" s="62" t="s">
        <v>1538</v>
      </c>
    </row>
    <row r="3293" spans="1:8" x14ac:dyDescent="0.2">
      <c r="A3293" s="69" t="s">
        <v>1744</v>
      </c>
      <c r="B3293" s="78">
        <v>39519</v>
      </c>
      <c r="C3293" s="63">
        <v>1117</v>
      </c>
      <c r="D3293" s="64" t="s">
        <v>1110</v>
      </c>
      <c r="E3293" s="72">
        <v>985.25</v>
      </c>
      <c r="F3293" s="62" t="s">
        <v>1610</v>
      </c>
      <c r="G3293" s="62" t="s">
        <v>1587</v>
      </c>
      <c r="H3293" s="62" t="s">
        <v>1573</v>
      </c>
    </row>
    <row r="3294" spans="1:8" x14ac:dyDescent="0.2">
      <c r="A3294" s="69" t="s">
        <v>1745</v>
      </c>
      <c r="B3294" s="78">
        <v>39519</v>
      </c>
      <c r="C3294" s="63">
        <v>346</v>
      </c>
      <c r="D3294" s="64" t="s">
        <v>1110</v>
      </c>
      <c r="E3294" s="72">
        <v>1049.8</v>
      </c>
      <c r="F3294" s="62" t="s">
        <v>1594</v>
      </c>
      <c r="G3294" s="62" t="s">
        <v>1587</v>
      </c>
      <c r="H3294" s="62" t="s">
        <v>1597</v>
      </c>
    </row>
    <row r="3295" spans="1:8" x14ac:dyDescent="0.2">
      <c r="A3295" s="69" t="s">
        <v>1746</v>
      </c>
      <c r="B3295" s="78">
        <v>39519</v>
      </c>
      <c r="C3295" s="63">
        <v>817</v>
      </c>
      <c r="D3295" s="64" t="s">
        <v>1110</v>
      </c>
      <c r="E3295" s="72">
        <v>1128.92</v>
      </c>
      <c r="F3295" s="62" t="s">
        <v>1594</v>
      </c>
      <c r="G3295" s="62" t="s">
        <v>1587</v>
      </c>
      <c r="H3295" s="62" t="s">
        <v>1535</v>
      </c>
    </row>
    <row r="3296" spans="1:8" x14ac:dyDescent="0.2">
      <c r="A3296" s="69" t="s">
        <v>1747</v>
      </c>
      <c r="B3296" s="78">
        <v>39525</v>
      </c>
      <c r="C3296" s="63">
        <v>264</v>
      </c>
      <c r="D3296" s="64" t="s">
        <v>1110</v>
      </c>
      <c r="E3296" s="72">
        <v>740</v>
      </c>
      <c r="F3296" s="62" t="s">
        <v>1594</v>
      </c>
      <c r="G3296" s="62" t="s">
        <v>1587</v>
      </c>
      <c r="H3296" s="62" t="s">
        <v>1597</v>
      </c>
    </row>
    <row r="3297" spans="1:8" x14ac:dyDescent="0.2">
      <c r="A3297" s="69" t="s">
        <v>1748</v>
      </c>
      <c r="B3297" s="78">
        <v>39525</v>
      </c>
      <c r="C3297" s="63">
        <v>431</v>
      </c>
      <c r="D3297" s="64" t="s">
        <v>1110</v>
      </c>
      <c r="E3297" s="72">
        <v>1015</v>
      </c>
      <c r="F3297" s="62" t="s">
        <v>1594</v>
      </c>
      <c r="G3297" s="62" t="s">
        <v>1587</v>
      </c>
      <c r="H3297" s="62" t="s">
        <v>1597</v>
      </c>
    </row>
    <row r="3298" spans="1:8" x14ac:dyDescent="0.2">
      <c r="A3298" s="69" t="s">
        <v>1749</v>
      </c>
      <c r="B3298" s="78">
        <v>39525</v>
      </c>
      <c r="C3298" s="63">
        <v>835</v>
      </c>
      <c r="D3298" s="64" t="s">
        <v>1110</v>
      </c>
      <c r="E3298" s="27">
        <v>1015</v>
      </c>
      <c r="F3298" s="62" t="s">
        <v>1594</v>
      </c>
      <c r="G3298" s="62" t="s">
        <v>1587</v>
      </c>
      <c r="H3298" s="62" t="s">
        <v>1597</v>
      </c>
    </row>
    <row r="3299" spans="1:8" x14ac:dyDescent="0.2">
      <c r="A3299" s="69" t="s">
        <v>1750</v>
      </c>
      <c r="B3299" s="78">
        <v>39525</v>
      </c>
      <c r="C3299" s="63">
        <v>78</v>
      </c>
      <c r="D3299" s="64" t="s">
        <v>1110</v>
      </c>
      <c r="E3299" s="69">
        <v>918.8</v>
      </c>
      <c r="F3299" s="62" t="s">
        <v>1594</v>
      </c>
      <c r="G3299" s="62" t="s">
        <v>1587</v>
      </c>
      <c r="H3299" s="62" t="s">
        <v>1597</v>
      </c>
    </row>
    <row r="3300" spans="1:8" x14ac:dyDescent="0.2">
      <c r="A3300" s="69" t="s">
        <v>1751</v>
      </c>
      <c r="B3300" s="78">
        <v>39525</v>
      </c>
      <c r="C3300" s="63">
        <v>1154</v>
      </c>
      <c r="D3300" s="64" t="s">
        <v>2926</v>
      </c>
      <c r="E3300" s="72">
        <v>3590</v>
      </c>
      <c r="F3300" s="62" t="s">
        <v>1594</v>
      </c>
      <c r="G3300" s="62" t="s">
        <v>1587</v>
      </c>
      <c r="H3300" s="62" t="s">
        <v>1535</v>
      </c>
    </row>
    <row r="3301" spans="1:8" x14ac:dyDescent="0.2">
      <c r="A3301" s="69" t="s">
        <v>1752</v>
      </c>
      <c r="B3301" s="78">
        <v>39525</v>
      </c>
      <c r="C3301" s="63">
        <v>399</v>
      </c>
      <c r="D3301" s="64" t="s">
        <v>2927</v>
      </c>
      <c r="E3301" s="72">
        <v>179.05</v>
      </c>
      <c r="F3301" s="62" t="s">
        <v>1594</v>
      </c>
      <c r="G3301" s="62" t="s">
        <v>1587</v>
      </c>
      <c r="H3301" s="62" t="s">
        <v>1597</v>
      </c>
    </row>
    <row r="3302" spans="1:8" x14ac:dyDescent="0.2">
      <c r="A3302" s="69" t="s">
        <v>1754</v>
      </c>
      <c r="B3302" s="78">
        <v>39525</v>
      </c>
      <c r="C3302" s="63">
        <v>289</v>
      </c>
      <c r="D3302" s="64" t="s">
        <v>2927</v>
      </c>
      <c r="E3302" s="72">
        <v>132.1</v>
      </c>
      <c r="F3302" s="62" t="s">
        <v>1594</v>
      </c>
      <c r="G3302" s="62" t="s">
        <v>1587</v>
      </c>
      <c r="H3302" s="62" t="s">
        <v>1528</v>
      </c>
    </row>
    <row r="3303" spans="1:8" x14ac:dyDescent="0.2">
      <c r="A3303" s="69" t="s">
        <v>1755</v>
      </c>
      <c r="B3303" s="78">
        <v>39525</v>
      </c>
      <c r="C3303" s="63">
        <v>659</v>
      </c>
      <c r="D3303" s="64" t="s">
        <v>2928</v>
      </c>
      <c r="E3303" s="72">
        <v>1115</v>
      </c>
      <c r="F3303" s="62" t="s">
        <v>1594</v>
      </c>
      <c r="G3303" s="62" t="s">
        <v>1587</v>
      </c>
      <c r="H3303" s="62" t="s">
        <v>1579</v>
      </c>
    </row>
    <row r="3304" spans="1:8" x14ac:dyDescent="0.2">
      <c r="A3304" s="69" t="s">
        <v>1756</v>
      </c>
      <c r="B3304" s="78">
        <v>39525</v>
      </c>
      <c r="C3304" s="63">
        <v>546</v>
      </c>
      <c r="D3304" s="64" t="s">
        <v>2929</v>
      </c>
      <c r="E3304" s="72">
        <v>100</v>
      </c>
      <c r="F3304" s="62" t="s">
        <v>1610</v>
      </c>
      <c r="G3304" s="62" t="s">
        <v>1587</v>
      </c>
      <c r="H3304" s="62" t="s">
        <v>1538</v>
      </c>
    </row>
    <row r="3305" spans="1:8" x14ac:dyDescent="0.2">
      <c r="A3305" s="69" t="s">
        <v>1757</v>
      </c>
      <c r="B3305" s="78">
        <v>39525</v>
      </c>
      <c r="C3305" s="63">
        <v>537</v>
      </c>
      <c r="D3305" s="64" t="s">
        <v>436</v>
      </c>
      <c r="E3305" s="72">
        <v>18500</v>
      </c>
      <c r="F3305" s="62" t="s">
        <v>1963</v>
      </c>
      <c r="G3305" s="62" t="s">
        <v>1587</v>
      </c>
      <c r="H3305" s="62" t="s">
        <v>1581</v>
      </c>
    </row>
    <row r="3306" spans="1:8" x14ac:dyDescent="0.2">
      <c r="A3306" s="69" t="s">
        <v>1758</v>
      </c>
      <c r="B3306" s="78">
        <v>39525</v>
      </c>
      <c r="C3306" s="63">
        <v>289</v>
      </c>
      <c r="D3306" s="64" t="s">
        <v>436</v>
      </c>
      <c r="E3306" s="72">
        <v>11500</v>
      </c>
      <c r="F3306" s="62" t="s">
        <v>1599</v>
      </c>
      <c r="G3306" s="62" t="s">
        <v>1587</v>
      </c>
      <c r="H3306" s="62" t="s">
        <v>1528</v>
      </c>
    </row>
    <row r="3307" spans="1:8" x14ac:dyDescent="0.2">
      <c r="A3307" s="69" t="s">
        <v>1759</v>
      </c>
      <c r="B3307" s="78">
        <v>39525</v>
      </c>
      <c r="C3307" s="63">
        <v>289</v>
      </c>
      <c r="D3307" s="64" t="s">
        <v>436</v>
      </c>
      <c r="E3307" s="72">
        <v>11168</v>
      </c>
      <c r="F3307" s="62" t="s">
        <v>1599</v>
      </c>
      <c r="G3307" s="62" t="s">
        <v>1587</v>
      </c>
      <c r="H3307" s="62" t="s">
        <v>1528</v>
      </c>
    </row>
    <row r="3308" spans="1:8" x14ac:dyDescent="0.2">
      <c r="A3308" s="69" t="s">
        <v>1760</v>
      </c>
      <c r="B3308" s="78">
        <v>39525</v>
      </c>
      <c r="C3308" s="63">
        <v>756</v>
      </c>
      <c r="D3308" s="64" t="s">
        <v>436</v>
      </c>
      <c r="E3308" s="72">
        <v>16600</v>
      </c>
      <c r="F3308" s="62" t="s">
        <v>1594</v>
      </c>
      <c r="G3308" s="62" t="s">
        <v>1588</v>
      </c>
      <c r="H3308" s="62" t="s">
        <v>2316</v>
      </c>
    </row>
    <row r="3309" spans="1:8" x14ac:dyDescent="0.2">
      <c r="A3309" s="69">
        <v>5</v>
      </c>
      <c r="B3309" s="78">
        <v>39533</v>
      </c>
      <c r="C3309" s="63">
        <v>47</v>
      </c>
      <c r="D3309" s="64" t="s">
        <v>436</v>
      </c>
      <c r="E3309" s="72">
        <v>5200</v>
      </c>
      <c r="F3309" s="62" t="s">
        <v>1963</v>
      </c>
      <c r="G3309" s="62" t="s">
        <v>1587</v>
      </c>
      <c r="H3309" s="62" t="s">
        <v>1528</v>
      </c>
    </row>
    <row r="3310" spans="1:8" x14ac:dyDescent="0.2">
      <c r="A3310" s="69" t="s">
        <v>1761</v>
      </c>
      <c r="B3310" s="78">
        <v>39533</v>
      </c>
      <c r="C3310" s="63">
        <v>267</v>
      </c>
      <c r="D3310" s="64" t="s">
        <v>436</v>
      </c>
      <c r="E3310" s="72">
        <v>18880</v>
      </c>
      <c r="F3310" s="62" t="s">
        <v>1963</v>
      </c>
      <c r="G3310" s="62" t="s">
        <v>1587</v>
      </c>
      <c r="H3310" s="62" t="s">
        <v>1532</v>
      </c>
    </row>
    <row r="3311" spans="1:8" x14ac:dyDescent="0.2">
      <c r="A3311" s="69" t="s">
        <v>1762</v>
      </c>
      <c r="B3311" s="78">
        <v>39533</v>
      </c>
      <c r="C3311" s="63">
        <v>47</v>
      </c>
      <c r="D3311" s="64" t="s">
        <v>436</v>
      </c>
      <c r="E3311" s="72">
        <v>182</v>
      </c>
      <c r="F3311" s="62" t="s">
        <v>1963</v>
      </c>
      <c r="G3311" s="62" t="s">
        <v>1587</v>
      </c>
      <c r="H3311" s="62" t="s">
        <v>1528</v>
      </c>
    </row>
    <row r="3312" spans="1:8" x14ac:dyDescent="0.2">
      <c r="A3312" s="69" t="s">
        <v>1763</v>
      </c>
      <c r="B3312" s="78">
        <v>39533</v>
      </c>
      <c r="C3312" s="63">
        <v>475</v>
      </c>
      <c r="D3312" s="64" t="s">
        <v>436</v>
      </c>
      <c r="E3312" s="72">
        <v>8980</v>
      </c>
      <c r="F3312" s="62" t="s">
        <v>1610</v>
      </c>
      <c r="G3312" s="62" t="s">
        <v>1587</v>
      </c>
      <c r="H3312" s="62" t="s">
        <v>1597</v>
      </c>
    </row>
    <row r="3313" spans="1:8" x14ac:dyDescent="0.2">
      <c r="A3313" s="69" t="s">
        <v>1764</v>
      </c>
      <c r="B3313" s="78">
        <v>39533</v>
      </c>
      <c r="C3313" s="63">
        <v>43</v>
      </c>
      <c r="D3313" s="64" t="s">
        <v>436</v>
      </c>
      <c r="E3313" s="72">
        <v>11295</v>
      </c>
      <c r="F3313" s="62" t="s">
        <v>1610</v>
      </c>
      <c r="G3313" s="62" t="s">
        <v>1587</v>
      </c>
      <c r="H3313" s="62" t="s">
        <v>1597</v>
      </c>
    </row>
    <row r="3314" spans="1:8" x14ac:dyDescent="0.2">
      <c r="A3314" s="69" t="s">
        <v>1765</v>
      </c>
      <c r="B3314" s="78">
        <v>39533</v>
      </c>
      <c r="C3314" s="63">
        <v>700</v>
      </c>
      <c r="D3314" s="64" t="s">
        <v>436</v>
      </c>
      <c r="E3314" s="72">
        <v>16000</v>
      </c>
      <c r="F3314" s="62" t="s">
        <v>1963</v>
      </c>
      <c r="G3314" s="62" t="s">
        <v>1587</v>
      </c>
      <c r="H3314" s="62" t="s">
        <v>1551</v>
      </c>
    </row>
    <row r="3315" spans="1:8" x14ac:dyDescent="0.2">
      <c r="A3315" s="69" t="s">
        <v>1766</v>
      </c>
      <c r="B3315" s="78">
        <v>39533</v>
      </c>
      <c r="C3315" s="63">
        <v>1146</v>
      </c>
      <c r="D3315" s="64" t="s">
        <v>436</v>
      </c>
      <c r="E3315" s="72">
        <v>54100</v>
      </c>
      <c r="F3315" s="62" t="s">
        <v>1963</v>
      </c>
      <c r="G3315" s="62" t="s">
        <v>1587</v>
      </c>
      <c r="H3315" s="62" t="s">
        <v>2919</v>
      </c>
    </row>
    <row r="3316" spans="1:8" x14ac:dyDescent="0.2">
      <c r="A3316" s="69" t="s">
        <v>1767</v>
      </c>
      <c r="B3316" s="78">
        <v>39533</v>
      </c>
      <c r="C3316" s="63">
        <v>553</v>
      </c>
      <c r="D3316" s="64" t="s">
        <v>436</v>
      </c>
      <c r="E3316" s="27">
        <v>10975</v>
      </c>
      <c r="F3316" s="62" t="s">
        <v>1594</v>
      </c>
      <c r="G3316" s="62" t="s">
        <v>1587</v>
      </c>
      <c r="H3316" s="62" t="s">
        <v>1579</v>
      </c>
    </row>
    <row r="3317" spans="1:8" x14ac:dyDescent="0.2">
      <c r="A3317" s="69" t="s">
        <v>1768</v>
      </c>
      <c r="B3317" s="78">
        <v>39533</v>
      </c>
      <c r="C3317" s="63">
        <v>975</v>
      </c>
      <c r="D3317" s="64" t="s">
        <v>436</v>
      </c>
      <c r="E3317" s="69">
        <v>8000</v>
      </c>
      <c r="F3317" s="62" t="s">
        <v>1594</v>
      </c>
      <c r="G3317" s="62" t="s">
        <v>1588</v>
      </c>
      <c r="H3317" s="62" t="s">
        <v>2569</v>
      </c>
    </row>
    <row r="3318" spans="1:8" x14ac:dyDescent="0.2">
      <c r="A3318" s="69" t="s">
        <v>1769</v>
      </c>
      <c r="B3318" s="78">
        <v>39534</v>
      </c>
      <c r="C3318" s="63">
        <v>241</v>
      </c>
      <c r="D3318" s="64" t="s">
        <v>436</v>
      </c>
      <c r="E3318" s="27">
        <v>460</v>
      </c>
      <c r="F3318" s="62" t="s">
        <v>1594</v>
      </c>
      <c r="G3318" s="62" t="s">
        <v>2905</v>
      </c>
      <c r="H3318" s="62" t="s">
        <v>2930</v>
      </c>
    </row>
    <row r="3319" spans="1:8" x14ac:dyDescent="0.2">
      <c r="A3319" s="69" t="s">
        <v>1770</v>
      </c>
      <c r="B3319" s="78">
        <v>39535</v>
      </c>
      <c r="C3319" s="63">
        <v>313</v>
      </c>
      <c r="D3319" s="64" t="s">
        <v>436</v>
      </c>
      <c r="E3319" s="27">
        <v>4905</v>
      </c>
      <c r="F3319" s="62" t="s">
        <v>1610</v>
      </c>
      <c r="G3319" s="62" t="s">
        <v>1587</v>
      </c>
      <c r="H3319" s="62" t="s">
        <v>1597</v>
      </c>
    </row>
    <row r="3320" spans="1:8" x14ac:dyDescent="0.2">
      <c r="A3320" s="69" t="s">
        <v>1771</v>
      </c>
      <c r="B3320" s="78">
        <v>39535</v>
      </c>
      <c r="C3320" s="63">
        <v>240</v>
      </c>
      <c r="D3320" s="64" t="s">
        <v>436</v>
      </c>
      <c r="E3320" s="27">
        <v>181.43</v>
      </c>
      <c r="F3320" s="62" t="s">
        <v>1610</v>
      </c>
      <c r="G3320" s="62" t="s">
        <v>1587</v>
      </c>
      <c r="H3320" s="62" t="s">
        <v>1554</v>
      </c>
    </row>
    <row r="3321" spans="1:8" x14ac:dyDescent="0.2">
      <c r="A3321" s="69" t="s">
        <v>1773</v>
      </c>
      <c r="B3321" s="78">
        <v>39535</v>
      </c>
      <c r="C3321" s="63">
        <v>1147</v>
      </c>
      <c r="D3321" s="64" t="s">
        <v>186</v>
      </c>
      <c r="E3321" s="72">
        <v>264</v>
      </c>
      <c r="F3321" s="62" t="s">
        <v>1610</v>
      </c>
      <c r="G3321" s="62" t="s">
        <v>1587</v>
      </c>
      <c r="H3321" s="62" t="s">
        <v>2931</v>
      </c>
    </row>
    <row r="3322" spans="1:8" x14ac:dyDescent="0.2">
      <c r="A3322" s="69" t="s">
        <v>1775</v>
      </c>
      <c r="B3322" s="78">
        <v>39535</v>
      </c>
      <c r="C3322" s="63">
        <v>958</v>
      </c>
      <c r="D3322" s="64" t="s">
        <v>186</v>
      </c>
      <c r="E3322" s="27">
        <v>1278</v>
      </c>
      <c r="F3322" s="62" t="s">
        <v>1594</v>
      </c>
      <c r="G3322" s="62" t="s">
        <v>1587</v>
      </c>
      <c r="H3322" s="62" t="s">
        <v>1544</v>
      </c>
    </row>
    <row r="3323" spans="1:8" x14ac:dyDescent="0.2">
      <c r="A3323" s="69" t="s">
        <v>1776</v>
      </c>
      <c r="B3323" s="78">
        <v>39535</v>
      </c>
      <c r="C3323" s="63">
        <v>894</v>
      </c>
      <c r="D3323" s="64" t="s">
        <v>186</v>
      </c>
      <c r="E3323" s="27">
        <v>51265</v>
      </c>
      <c r="F3323" s="62" t="s">
        <v>1594</v>
      </c>
      <c r="G3323" s="62" t="s">
        <v>1587</v>
      </c>
      <c r="H3323" s="62" t="s">
        <v>1528</v>
      </c>
    </row>
    <row r="3324" spans="1:8" x14ac:dyDescent="0.2">
      <c r="A3324" s="69" t="s">
        <v>1777</v>
      </c>
      <c r="B3324" s="78">
        <v>39535</v>
      </c>
      <c r="C3324" s="63">
        <v>1046</v>
      </c>
      <c r="D3324" s="64" t="s">
        <v>186</v>
      </c>
      <c r="E3324" s="27">
        <v>265.74</v>
      </c>
      <c r="F3324" s="62" t="s">
        <v>1594</v>
      </c>
      <c r="G3324" s="62" t="s">
        <v>1587</v>
      </c>
      <c r="H3324" s="62" t="s">
        <v>1535</v>
      </c>
    </row>
    <row r="3325" spans="1:8" x14ac:dyDescent="0.2">
      <c r="A3325" s="69" t="s">
        <v>1778</v>
      </c>
      <c r="B3325" s="78">
        <v>39535</v>
      </c>
      <c r="C3325" s="63">
        <v>725</v>
      </c>
      <c r="D3325" s="64" t="s">
        <v>2932</v>
      </c>
      <c r="E3325" s="72">
        <v>54999</v>
      </c>
      <c r="F3325" s="62" t="s">
        <v>1594</v>
      </c>
      <c r="G3325" s="62" t="s">
        <v>1587</v>
      </c>
      <c r="H3325" s="62" t="s">
        <v>1538</v>
      </c>
    </row>
    <row r="3326" spans="1:8" x14ac:dyDescent="0.2">
      <c r="A3326" s="69" t="s">
        <v>1779</v>
      </c>
      <c r="B3326" s="78">
        <v>39535</v>
      </c>
      <c r="C3326" s="63">
        <v>346</v>
      </c>
      <c r="D3326" s="64" t="s">
        <v>2932</v>
      </c>
      <c r="E3326" s="72">
        <v>1193</v>
      </c>
      <c r="F3326" s="62" t="s">
        <v>1594</v>
      </c>
      <c r="G3326" s="62" t="s">
        <v>1587</v>
      </c>
      <c r="H3326" s="62" t="s">
        <v>1597</v>
      </c>
    </row>
    <row r="3327" spans="1:8" x14ac:dyDescent="0.2">
      <c r="A3327" s="69" t="s">
        <v>1780</v>
      </c>
      <c r="B3327" s="78">
        <v>39535</v>
      </c>
      <c r="C3327" s="63">
        <v>452</v>
      </c>
      <c r="D3327" s="64" t="s">
        <v>2932</v>
      </c>
      <c r="E3327" s="72">
        <v>1229</v>
      </c>
      <c r="F3327" s="62" t="s">
        <v>1594</v>
      </c>
      <c r="G3327" s="62" t="s">
        <v>1587</v>
      </c>
      <c r="H3327" s="62" t="s">
        <v>1597</v>
      </c>
    </row>
    <row r="3328" spans="1:8" x14ac:dyDescent="0.2">
      <c r="A3328" s="69" t="s">
        <v>1781</v>
      </c>
      <c r="B3328" s="78">
        <v>39535</v>
      </c>
      <c r="C3328" s="63">
        <v>1148</v>
      </c>
      <c r="D3328" s="64" t="s">
        <v>2932</v>
      </c>
      <c r="E3328" s="72">
        <v>9200</v>
      </c>
      <c r="F3328" s="62" t="s">
        <v>1594</v>
      </c>
      <c r="G3328" s="62" t="s">
        <v>1587</v>
      </c>
      <c r="H3328" s="62" t="s">
        <v>1573</v>
      </c>
    </row>
    <row r="3329" spans="1:8" x14ac:dyDescent="0.2">
      <c r="A3329" s="69" t="s">
        <v>1782</v>
      </c>
      <c r="B3329" s="78">
        <v>39535</v>
      </c>
      <c r="C3329" s="63">
        <v>972</v>
      </c>
      <c r="D3329" s="64" t="s">
        <v>2933</v>
      </c>
      <c r="E3329" s="72">
        <v>630</v>
      </c>
      <c r="F3329" s="62" t="s">
        <v>1594</v>
      </c>
      <c r="G3329" s="62" t="s">
        <v>1587</v>
      </c>
      <c r="H3329" s="62" t="s">
        <v>1538</v>
      </c>
    </row>
    <row r="3330" spans="1:8" x14ac:dyDescent="0.2">
      <c r="A3330" s="69" t="s">
        <v>1783</v>
      </c>
      <c r="B3330" s="78">
        <v>39535</v>
      </c>
      <c r="C3330" s="63">
        <v>42</v>
      </c>
      <c r="D3330" s="64" t="s">
        <v>2934</v>
      </c>
      <c r="E3330" s="72">
        <v>19400</v>
      </c>
      <c r="F3330" s="62" t="s">
        <v>1594</v>
      </c>
      <c r="G3330" s="62" t="s">
        <v>2905</v>
      </c>
      <c r="H3330" s="62" t="s">
        <v>1528</v>
      </c>
    </row>
    <row r="3331" spans="1:8" x14ac:dyDescent="0.2">
      <c r="A3331" s="69" t="s">
        <v>1785</v>
      </c>
      <c r="B3331" s="78">
        <v>39535</v>
      </c>
      <c r="C3331" s="63">
        <v>1149</v>
      </c>
      <c r="D3331" s="64" t="s">
        <v>2935</v>
      </c>
      <c r="E3331" s="72">
        <v>600.19000000000005</v>
      </c>
      <c r="F3331" s="62" t="s">
        <v>1594</v>
      </c>
      <c r="G3331" s="62" t="s">
        <v>1587</v>
      </c>
      <c r="H3331" s="62" t="s">
        <v>1528</v>
      </c>
    </row>
    <row r="3332" spans="1:8" x14ac:dyDescent="0.2">
      <c r="A3332" s="69" t="s">
        <v>1786</v>
      </c>
      <c r="B3332" s="78">
        <v>39538</v>
      </c>
      <c r="C3332" s="63">
        <v>234</v>
      </c>
      <c r="D3332" s="64" t="s">
        <v>2935</v>
      </c>
      <c r="E3332" s="72">
        <v>2000</v>
      </c>
      <c r="F3332" s="62" t="s">
        <v>1610</v>
      </c>
      <c r="G3332" s="62" t="s">
        <v>1587</v>
      </c>
      <c r="H3332" s="62" t="s">
        <v>1597</v>
      </c>
    </row>
    <row r="3333" spans="1:8" x14ac:dyDescent="0.2">
      <c r="A3333" s="69" t="s">
        <v>1787</v>
      </c>
      <c r="B3333" s="78">
        <v>39538</v>
      </c>
      <c r="C3333" s="63">
        <v>627</v>
      </c>
      <c r="D3333" s="64" t="s">
        <v>301</v>
      </c>
      <c r="E3333" s="72">
        <v>57000</v>
      </c>
      <c r="F3333" s="62" t="s">
        <v>1610</v>
      </c>
      <c r="G3333" s="62" t="s">
        <v>1587</v>
      </c>
      <c r="H3333" s="62" t="s">
        <v>1544</v>
      </c>
    </row>
    <row r="3334" spans="1:8" x14ac:dyDescent="0.2">
      <c r="A3334" s="69" t="s">
        <v>1789</v>
      </c>
      <c r="B3334" s="78">
        <v>39540</v>
      </c>
      <c r="C3334" s="63">
        <v>523</v>
      </c>
      <c r="D3334" s="64" t="s">
        <v>301</v>
      </c>
      <c r="E3334" s="27">
        <v>20500</v>
      </c>
      <c r="F3334" s="62" t="s">
        <v>1610</v>
      </c>
      <c r="G3334" s="62" t="s">
        <v>1587</v>
      </c>
      <c r="H3334" s="62" t="s">
        <v>1557</v>
      </c>
    </row>
    <row r="3335" spans="1:8" x14ac:dyDescent="0.2">
      <c r="A3335" s="69" t="s">
        <v>1791</v>
      </c>
      <c r="B3335" s="78">
        <v>39540</v>
      </c>
      <c r="C3335" s="63">
        <v>743</v>
      </c>
      <c r="D3335" s="64" t="s">
        <v>301</v>
      </c>
      <c r="E3335" s="27">
        <v>15925</v>
      </c>
      <c r="F3335" s="62" t="s">
        <v>1963</v>
      </c>
      <c r="G3335" s="62" t="s">
        <v>1587</v>
      </c>
      <c r="H3335" s="62" t="s">
        <v>1560</v>
      </c>
    </row>
    <row r="3336" spans="1:8" x14ac:dyDescent="0.2">
      <c r="A3336" s="69" t="s">
        <v>1792</v>
      </c>
      <c r="B3336" s="78">
        <v>39540</v>
      </c>
      <c r="C3336" s="63">
        <v>1065</v>
      </c>
      <c r="D3336" s="64" t="s">
        <v>1464</v>
      </c>
      <c r="E3336" s="72">
        <v>38405</v>
      </c>
      <c r="F3336" s="62" t="s">
        <v>1594</v>
      </c>
      <c r="G3336" s="62" t="s">
        <v>1587</v>
      </c>
      <c r="H3336" s="62" t="s">
        <v>1597</v>
      </c>
    </row>
    <row r="3337" spans="1:8" x14ac:dyDescent="0.2">
      <c r="A3337" s="69" t="s">
        <v>1798</v>
      </c>
      <c r="B3337" s="78">
        <v>39540</v>
      </c>
      <c r="C3337" s="63">
        <v>365</v>
      </c>
      <c r="D3337" s="64" t="s">
        <v>1464</v>
      </c>
      <c r="E3337" s="72">
        <v>71200</v>
      </c>
      <c r="F3337" s="62" t="s">
        <v>1594</v>
      </c>
      <c r="G3337" s="62" t="s">
        <v>1587</v>
      </c>
      <c r="H3337" s="62" t="s">
        <v>1597</v>
      </c>
    </row>
    <row r="3338" spans="1:8" x14ac:dyDescent="0.2">
      <c r="A3338" s="69" t="s">
        <v>1788</v>
      </c>
      <c r="B3338" s="78">
        <v>39540</v>
      </c>
      <c r="C3338" s="63">
        <v>365</v>
      </c>
      <c r="D3338" s="64" t="s">
        <v>2936</v>
      </c>
      <c r="E3338" s="72">
        <v>2128</v>
      </c>
      <c r="F3338" s="62" t="s">
        <v>1594</v>
      </c>
      <c r="G3338" s="62" t="s">
        <v>1587</v>
      </c>
      <c r="H3338" s="62" t="s">
        <v>1597</v>
      </c>
    </row>
    <row r="3339" spans="1:8" x14ac:dyDescent="0.2">
      <c r="A3339" s="69" t="s">
        <v>1793</v>
      </c>
      <c r="B3339" s="78">
        <v>39540</v>
      </c>
      <c r="C3339" s="63">
        <v>863</v>
      </c>
      <c r="D3339" s="64" t="s">
        <v>1469</v>
      </c>
      <c r="E3339" s="72">
        <v>22314.28</v>
      </c>
      <c r="F3339" s="62" t="s">
        <v>1594</v>
      </c>
      <c r="G3339" s="62" t="s">
        <v>1587</v>
      </c>
      <c r="H3339" s="62" t="s">
        <v>1597</v>
      </c>
    </row>
    <row r="3340" spans="1:8" x14ac:dyDescent="0.2">
      <c r="A3340" s="69" t="s">
        <v>1794</v>
      </c>
      <c r="B3340" s="78">
        <v>39540</v>
      </c>
      <c r="C3340" s="63">
        <v>981</v>
      </c>
      <c r="D3340" s="64" t="s">
        <v>1469</v>
      </c>
      <c r="E3340" s="72">
        <v>11500</v>
      </c>
      <c r="F3340" s="62" t="s">
        <v>1594</v>
      </c>
      <c r="G3340" s="62" t="s">
        <v>1587</v>
      </c>
      <c r="H3340" s="62" t="s">
        <v>1528</v>
      </c>
    </row>
    <row r="3341" spans="1:8" x14ac:dyDescent="0.2">
      <c r="A3341" s="69" t="s">
        <v>1795</v>
      </c>
      <c r="B3341" s="78">
        <v>39540</v>
      </c>
      <c r="C3341" s="63">
        <v>689</v>
      </c>
      <c r="D3341" s="64" t="s">
        <v>1469</v>
      </c>
      <c r="E3341" s="72">
        <v>12028</v>
      </c>
      <c r="F3341" s="62" t="s">
        <v>1594</v>
      </c>
      <c r="G3341" s="62" t="s">
        <v>1587</v>
      </c>
      <c r="H3341" s="62" t="s">
        <v>1536</v>
      </c>
    </row>
    <row r="3342" spans="1:8" x14ac:dyDescent="0.2">
      <c r="A3342" s="69" t="s">
        <v>1796</v>
      </c>
      <c r="B3342" s="78">
        <v>39540</v>
      </c>
      <c r="C3342" s="63">
        <v>529</v>
      </c>
      <c r="D3342" s="64" t="s">
        <v>1469</v>
      </c>
      <c r="E3342" s="72">
        <v>11500</v>
      </c>
      <c r="F3342" s="62" t="s">
        <v>1594</v>
      </c>
      <c r="G3342" s="62" t="s">
        <v>1587</v>
      </c>
      <c r="H3342" s="62" t="s">
        <v>1568</v>
      </c>
    </row>
    <row r="3343" spans="1:8" x14ac:dyDescent="0.2">
      <c r="A3343" s="69" t="s">
        <v>1797</v>
      </c>
      <c r="B3343" s="78">
        <v>39540</v>
      </c>
      <c r="C3343" s="63">
        <v>201</v>
      </c>
      <c r="D3343" s="64" t="s">
        <v>1469</v>
      </c>
      <c r="E3343" s="72">
        <v>25476.6</v>
      </c>
      <c r="F3343" s="62" t="s">
        <v>1594</v>
      </c>
      <c r="G3343" s="62" t="s">
        <v>1587</v>
      </c>
      <c r="H3343" s="62" t="s">
        <v>1597</v>
      </c>
    </row>
    <row r="3344" spans="1:8" x14ac:dyDescent="0.2">
      <c r="A3344" s="69" t="s">
        <v>1800</v>
      </c>
      <c r="B3344" s="78">
        <v>39540</v>
      </c>
      <c r="C3344" s="63">
        <v>889</v>
      </c>
      <c r="D3344" s="64" t="s">
        <v>1404</v>
      </c>
      <c r="E3344" s="72">
        <v>224.94</v>
      </c>
      <c r="F3344" s="62" t="s">
        <v>1594</v>
      </c>
      <c r="G3344" s="62" t="s">
        <v>1587</v>
      </c>
      <c r="H3344" s="62" t="s">
        <v>1528</v>
      </c>
    </row>
    <row r="3345" spans="1:8" x14ac:dyDescent="0.2">
      <c r="A3345" s="69" t="s">
        <v>1801</v>
      </c>
      <c r="B3345" s="78">
        <v>39540</v>
      </c>
      <c r="C3345" s="63">
        <v>1150</v>
      </c>
      <c r="D3345" s="64" t="s">
        <v>1404</v>
      </c>
      <c r="E3345" s="72">
        <v>120.17</v>
      </c>
      <c r="F3345" s="62" t="s">
        <v>1594</v>
      </c>
      <c r="G3345" s="62" t="s">
        <v>1587</v>
      </c>
      <c r="H3345" s="62" t="s">
        <v>1528</v>
      </c>
    </row>
    <row r="3346" spans="1:8" x14ac:dyDescent="0.2">
      <c r="A3346" s="69" t="s">
        <v>1802</v>
      </c>
      <c r="B3346" s="78">
        <v>39542</v>
      </c>
      <c r="C3346" s="63">
        <v>1151</v>
      </c>
      <c r="D3346" s="64" t="s">
        <v>1404</v>
      </c>
      <c r="E3346" s="72">
        <v>338.62</v>
      </c>
      <c r="F3346" s="62" t="s">
        <v>1610</v>
      </c>
      <c r="G3346" s="62" t="s">
        <v>1587</v>
      </c>
      <c r="H3346" s="62" t="s">
        <v>1536</v>
      </c>
    </row>
    <row r="3347" spans="1:8" x14ac:dyDescent="0.2">
      <c r="A3347" s="69" t="s">
        <v>1804</v>
      </c>
      <c r="B3347" s="78">
        <v>39546</v>
      </c>
      <c r="C3347" s="63">
        <v>959</v>
      </c>
      <c r="D3347" s="64" t="s">
        <v>1404</v>
      </c>
      <c r="E3347" s="72">
        <v>224.87</v>
      </c>
      <c r="F3347" s="62" t="s">
        <v>1594</v>
      </c>
      <c r="G3347" s="62" t="s">
        <v>1587</v>
      </c>
      <c r="H3347" s="62" t="s">
        <v>1597</v>
      </c>
    </row>
    <row r="3348" spans="1:8" x14ac:dyDescent="0.2">
      <c r="A3348" s="69" t="s">
        <v>1806</v>
      </c>
      <c r="B3348" s="78">
        <v>39547</v>
      </c>
      <c r="C3348" s="63">
        <v>912</v>
      </c>
      <c r="D3348" s="64" t="s">
        <v>1404</v>
      </c>
      <c r="E3348" s="72">
        <v>236.45</v>
      </c>
      <c r="F3348" s="62" t="s">
        <v>2538</v>
      </c>
      <c r="G3348" s="62" t="s">
        <v>1588</v>
      </c>
      <c r="H3348" s="62" t="s">
        <v>2271</v>
      </c>
    </row>
    <row r="3349" spans="1:8" x14ac:dyDescent="0.2">
      <c r="A3349" s="69" t="s">
        <v>1807</v>
      </c>
      <c r="B3349" s="78">
        <v>39552</v>
      </c>
      <c r="C3349" s="63">
        <v>47</v>
      </c>
      <c r="D3349" s="64" t="s">
        <v>1404</v>
      </c>
      <c r="E3349" s="72">
        <v>272.7</v>
      </c>
      <c r="F3349" s="62" t="s">
        <v>1963</v>
      </c>
      <c r="G3349" s="62" t="s">
        <v>1587</v>
      </c>
      <c r="H3349" s="62" t="s">
        <v>1528</v>
      </c>
    </row>
    <row r="3350" spans="1:8" x14ac:dyDescent="0.2">
      <c r="A3350" s="69" t="s">
        <v>1808</v>
      </c>
      <c r="B3350" s="78">
        <v>39552</v>
      </c>
      <c r="C3350" s="63">
        <v>42</v>
      </c>
      <c r="D3350" s="64" t="s">
        <v>1404</v>
      </c>
      <c r="E3350" s="72">
        <v>325.25</v>
      </c>
      <c r="F3350" s="62" t="s">
        <v>1594</v>
      </c>
      <c r="G3350" s="62" t="s">
        <v>2905</v>
      </c>
      <c r="H3350" s="62" t="s">
        <v>1528</v>
      </c>
    </row>
    <row r="3351" spans="1:8" x14ac:dyDescent="0.2">
      <c r="A3351" s="69" t="s">
        <v>1809</v>
      </c>
      <c r="B3351" s="78">
        <v>39552</v>
      </c>
      <c r="C3351" s="63">
        <v>1015</v>
      </c>
      <c r="D3351" s="64" t="s">
        <v>1404</v>
      </c>
      <c r="E3351" s="72">
        <v>181.43</v>
      </c>
      <c r="F3351" s="62" t="s">
        <v>1610</v>
      </c>
      <c r="G3351" s="62" t="s">
        <v>1587</v>
      </c>
      <c r="H3351" s="62" t="s">
        <v>1535</v>
      </c>
    </row>
    <row r="3352" spans="1:8" x14ac:dyDescent="0.2">
      <c r="A3352" s="69" t="s">
        <v>1811</v>
      </c>
      <c r="B3352" s="78">
        <v>39552</v>
      </c>
      <c r="C3352" s="63">
        <v>1153</v>
      </c>
      <c r="D3352" s="64" t="s">
        <v>1404</v>
      </c>
      <c r="E3352" s="27">
        <v>174</v>
      </c>
      <c r="F3352" s="62" t="s">
        <v>1963</v>
      </c>
      <c r="G3352" s="62" t="s">
        <v>1587</v>
      </c>
      <c r="H3352" s="62" t="s">
        <v>1574</v>
      </c>
    </row>
    <row r="3353" spans="1:8" x14ac:dyDescent="0.2">
      <c r="A3353" s="69" t="s">
        <v>1812</v>
      </c>
      <c r="B3353" s="78">
        <v>39552</v>
      </c>
      <c r="C3353" s="63">
        <v>176</v>
      </c>
      <c r="D3353" s="64" t="s">
        <v>2937</v>
      </c>
      <c r="E3353" s="72">
        <v>13796</v>
      </c>
      <c r="F3353" s="62" t="s">
        <v>1599</v>
      </c>
      <c r="G3353" s="62" t="s">
        <v>1587</v>
      </c>
      <c r="H3353" s="62" t="s">
        <v>1528</v>
      </c>
    </row>
    <row r="3354" spans="1:8" x14ac:dyDescent="0.2">
      <c r="A3354" s="69" t="s">
        <v>1814</v>
      </c>
      <c r="B3354" s="78">
        <v>39552</v>
      </c>
      <c r="C3354" s="63">
        <v>553</v>
      </c>
      <c r="D3354" s="64" t="s">
        <v>1460</v>
      </c>
      <c r="E3354" s="72">
        <v>70295.5</v>
      </c>
      <c r="F3354" s="62" t="s">
        <v>1594</v>
      </c>
      <c r="G3354" s="62" t="s">
        <v>1587</v>
      </c>
      <c r="H3354" s="62" t="s">
        <v>1579</v>
      </c>
    </row>
    <row r="3355" spans="1:8" x14ac:dyDescent="0.2">
      <c r="A3355" s="69" t="s">
        <v>1815</v>
      </c>
      <c r="B3355" s="78">
        <v>39552</v>
      </c>
      <c r="C3355" s="63">
        <v>308</v>
      </c>
      <c r="D3355" s="64" t="s">
        <v>1460</v>
      </c>
      <c r="E3355" s="72">
        <v>70295.5</v>
      </c>
      <c r="F3355" s="62" t="s">
        <v>1594</v>
      </c>
      <c r="G3355" s="62" t="s">
        <v>1587</v>
      </c>
      <c r="H3355" s="62" t="s">
        <v>1597</v>
      </c>
    </row>
    <row r="3356" spans="1:8" x14ac:dyDescent="0.2">
      <c r="A3356" s="69" t="s">
        <v>1817</v>
      </c>
      <c r="B3356" s="78">
        <v>39553</v>
      </c>
      <c r="C3356" s="63">
        <v>1084</v>
      </c>
      <c r="D3356" s="64" t="s">
        <v>2938</v>
      </c>
      <c r="E3356" s="72">
        <v>246.38</v>
      </c>
      <c r="F3356" s="62" t="s">
        <v>2939</v>
      </c>
      <c r="G3356" s="62" t="s">
        <v>1588</v>
      </c>
      <c r="H3356" s="62" t="s">
        <v>2354</v>
      </c>
    </row>
    <row r="3357" spans="1:8" x14ac:dyDescent="0.2">
      <c r="A3357" s="69">
        <v>6</v>
      </c>
      <c r="B3357" s="78">
        <v>39554</v>
      </c>
      <c r="C3357" s="71">
        <v>290</v>
      </c>
      <c r="D3357" s="64" t="s">
        <v>2940</v>
      </c>
      <c r="E3357" s="72">
        <v>4192.5</v>
      </c>
      <c r="F3357" s="62" t="s">
        <v>1594</v>
      </c>
      <c r="G3357" s="62" t="s">
        <v>1587</v>
      </c>
      <c r="H3357" s="62" t="s">
        <v>1528</v>
      </c>
    </row>
    <row r="3358" spans="1:8" x14ac:dyDescent="0.2">
      <c r="A3358" s="69" t="s">
        <v>1819</v>
      </c>
      <c r="B3358" s="78">
        <v>39554</v>
      </c>
      <c r="C3358" s="63">
        <v>1155</v>
      </c>
      <c r="D3358" s="64" t="s">
        <v>2941</v>
      </c>
      <c r="E3358" s="72">
        <v>1803</v>
      </c>
      <c r="F3358" s="62" t="s">
        <v>1610</v>
      </c>
      <c r="G3358" s="62" t="s">
        <v>1587</v>
      </c>
      <c r="H3358" s="62" t="s">
        <v>1597</v>
      </c>
    </row>
    <row r="3359" spans="1:8" x14ac:dyDescent="0.2">
      <c r="A3359" s="69" t="s">
        <v>1820</v>
      </c>
      <c r="B3359" s="78">
        <v>39554</v>
      </c>
      <c r="C3359" s="71">
        <v>365</v>
      </c>
      <c r="D3359" s="64" t="s">
        <v>108</v>
      </c>
      <c r="E3359" s="72">
        <v>27499</v>
      </c>
      <c r="F3359" s="62" t="s">
        <v>1594</v>
      </c>
      <c r="G3359" s="62" t="s">
        <v>1587</v>
      </c>
      <c r="H3359" s="62" t="s">
        <v>1597</v>
      </c>
    </row>
    <row r="3360" spans="1:8" x14ac:dyDescent="0.2">
      <c r="A3360" s="69" t="s">
        <v>1822</v>
      </c>
      <c r="B3360" s="78">
        <v>39554</v>
      </c>
      <c r="C3360" s="63">
        <v>1119</v>
      </c>
      <c r="D3360" s="64" t="s">
        <v>108</v>
      </c>
      <c r="E3360" s="72">
        <v>666.54</v>
      </c>
      <c r="F3360" s="62" t="s">
        <v>1594</v>
      </c>
      <c r="G3360" s="62" t="s">
        <v>1587</v>
      </c>
      <c r="H3360" s="62" t="s">
        <v>1597</v>
      </c>
    </row>
    <row r="3361" spans="1:8" x14ac:dyDescent="0.2">
      <c r="A3361" s="27" t="s">
        <v>1824</v>
      </c>
      <c r="B3361" s="78">
        <v>39554</v>
      </c>
      <c r="C3361" s="63">
        <v>475</v>
      </c>
      <c r="D3361" s="64" t="s">
        <v>108</v>
      </c>
      <c r="E3361" s="72">
        <v>265.85000000000002</v>
      </c>
      <c r="F3361" s="62" t="s">
        <v>1594</v>
      </c>
      <c r="G3361" s="62" t="s">
        <v>1587</v>
      </c>
      <c r="H3361" s="62" t="s">
        <v>1597</v>
      </c>
    </row>
    <row r="3362" spans="1:8" x14ac:dyDescent="0.2">
      <c r="A3362" s="69" t="s">
        <v>1826</v>
      </c>
      <c r="B3362" s="78">
        <v>39554</v>
      </c>
      <c r="C3362" s="63">
        <v>431</v>
      </c>
      <c r="D3362" s="64" t="s">
        <v>108</v>
      </c>
      <c r="E3362" s="72">
        <v>159.87</v>
      </c>
      <c r="F3362" s="62" t="s">
        <v>1594</v>
      </c>
      <c r="G3362" s="62" t="s">
        <v>1587</v>
      </c>
      <c r="H3362" s="62" t="s">
        <v>1597</v>
      </c>
    </row>
    <row r="3363" spans="1:8" x14ac:dyDescent="0.2">
      <c r="A3363" s="27" t="s">
        <v>1827</v>
      </c>
      <c r="B3363" s="78">
        <v>39554</v>
      </c>
      <c r="C3363" s="63">
        <v>330</v>
      </c>
      <c r="D3363" s="64" t="s">
        <v>108</v>
      </c>
      <c r="E3363" s="72">
        <v>17693.8</v>
      </c>
      <c r="F3363" s="62" t="s">
        <v>1594</v>
      </c>
      <c r="G3363" s="62" t="s">
        <v>1587</v>
      </c>
      <c r="H3363" s="62" t="s">
        <v>1597</v>
      </c>
    </row>
    <row r="3364" spans="1:8" x14ac:dyDescent="0.2">
      <c r="A3364" s="27" t="s">
        <v>1828</v>
      </c>
      <c r="B3364" s="78">
        <v>39554</v>
      </c>
      <c r="C3364" s="63">
        <v>1006</v>
      </c>
      <c r="D3364" s="64" t="s">
        <v>108</v>
      </c>
      <c r="E3364" s="72">
        <v>388.73</v>
      </c>
      <c r="F3364" s="62" t="s">
        <v>1594</v>
      </c>
      <c r="G3364" s="62" t="s">
        <v>1587</v>
      </c>
      <c r="H3364" s="62" t="s">
        <v>1538</v>
      </c>
    </row>
    <row r="3365" spans="1:8" x14ac:dyDescent="0.2">
      <c r="A3365" s="27">
        <v>7</v>
      </c>
      <c r="B3365" s="78">
        <v>39556</v>
      </c>
      <c r="C3365" s="63">
        <v>191</v>
      </c>
      <c r="D3365" s="64" t="s">
        <v>108</v>
      </c>
      <c r="E3365" s="72">
        <v>22374</v>
      </c>
      <c r="F3365" s="62" t="s">
        <v>1610</v>
      </c>
      <c r="G3365" s="62" t="s">
        <v>1587</v>
      </c>
      <c r="H3365" s="62" t="s">
        <v>1528</v>
      </c>
    </row>
    <row r="3366" spans="1:8" x14ac:dyDescent="0.2">
      <c r="A3366" s="27" t="s">
        <v>1830</v>
      </c>
      <c r="B3366" s="78">
        <v>39559</v>
      </c>
      <c r="C3366" s="63">
        <v>1117</v>
      </c>
      <c r="D3366" s="64" t="s">
        <v>108</v>
      </c>
      <c r="E3366" s="72">
        <v>169.81</v>
      </c>
      <c r="F3366" s="62" t="s">
        <v>1610</v>
      </c>
      <c r="G3366" s="62" t="s">
        <v>1587</v>
      </c>
      <c r="H3366" s="62" t="s">
        <v>1573</v>
      </c>
    </row>
    <row r="3367" spans="1:8" x14ac:dyDescent="0.2">
      <c r="A3367" s="27" t="s">
        <v>1831</v>
      </c>
      <c r="B3367" s="78">
        <v>39559</v>
      </c>
      <c r="C3367" s="63">
        <v>3</v>
      </c>
      <c r="D3367" s="64" t="s">
        <v>108</v>
      </c>
      <c r="E3367" s="72">
        <v>1280</v>
      </c>
      <c r="F3367" s="62" t="s">
        <v>1610</v>
      </c>
      <c r="G3367" s="62" t="s">
        <v>1587</v>
      </c>
      <c r="H3367" s="62" t="s">
        <v>1542</v>
      </c>
    </row>
    <row r="3368" spans="1:8" x14ac:dyDescent="0.2">
      <c r="A3368" s="27" t="s">
        <v>1832</v>
      </c>
      <c r="B3368" s="78">
        <v>39559</v>
      </c>
      <c r="C3368" s="63">
        <v>750</v>
      </c>
      <c r="D3368" s="64" t="s">
        <v>108</v>
      </c>
      <c r="E3368" s="72">
        <v>21.82</v>
      </c>
      <c r="F3368" s="62" t="s">
        <v>1610</v>
      </c>
      <c r="G3368" s="62" t="s">
        <v>1587</v>
      </c>
      <c r="H3368" s="62" t="s">
        <v>1557</v>
      </c>
    </row>
    <row r="3369" spans="1:8" x14ac:dyDescent="0.2">
      <c r="A3369" s="27" t="s">
        <v>1833</v>
      </c>
      <c r="B3369" s="78">
        <v>39559</v>
      </c>
      <c r="C3369" s="63">
        <v>1118</v>
      </c>
      <c r="D3369" s="64" t="s">
        <v>108</v>
      </c>
      <c r="E3369" s="72">
        <v>-22374</v>
      </c>
      <c r="F3369" s="62" t="s">
        <v>1594</v>
      </c>
      <c r="G3369" s="62" t="s">
        <v>1587</v>
      </c>
      <c r="H3369" s="62" t="s">
        <v>1538</v>
      </c>
    </row>
    <row r="3370" spans="1:8" x14ac:dyDescent="0.2">
      <c r="A3370" s="27" t="s">
        <v>1835</v>
      </c>
      <c r="B3370" s="78">
        <v>39559</v>
      </c>
      <c r="C3370" s="63">
        <v>1156</v>
      </c>
      <c r="D3370" s="64" t="s">
        <v>108</v>
      </c>
      <c r="E3370" s="72">
        <v>15043.33</v>
      </c>
      <c r="F3370" s="62" t="s">
        <v>1963</v>
      </c>
      <c r="G3370" s="62" t="s">
        <v>1587</v>
      </c>
      <c r="H3370" s="62" t="s">
        <v>2942</v>
      </c>
    </row>
    <row r="3371" spans="1:8" x14ac:dyDescent="0.2">
      <c r="A3371" s="27" t="s">
        <v>1836</v>
      </c>
      <c r="B3371" s="78">
        <v>39559</v>
      </c>
      <c r="C3371" s="63">
        <v>1040</v>
      </c>
      <c r="D3371" s="64" t="s">
        <v>108</v>
      </c>
      <c r="E3371" s="72">
        <v>17693.8</v>
      </c>
      <c r="F3371" s="62" t="s">
        <v>1963</v>
      </c>
      <c r="G3371" s="62" t="s">
        <v>1587</v>
      </c>
      <c r="H3371" s="62" t="s">
        <v>1528</v>
      </c>
    </row>
    <row r="3372" spans="1:8" x14ac:dyDescent="0.2">
      <c r="A3372" s="27" t="s">
        <v>1837</v>
      </c>
      <c r="B3372" s="78">
        <v>39559</v>
      </c>
      <c r="C3372" s="63">
        <v>1110</v>
      </c>
      <c r="D3372" s="64" t="s">
        <v>108</v>
      </c>
      <c r="E3372" s="72">
        <v>-17693.8</v>
      </c>
      <c r="F3372" s="62" t="s">
        <v>1610</v>
      </c>
      <c r="G3372" s="62" t="s">
        <v>1587</v>
      </c>
      <c r="H3372" s="62" t="s">
        <v>1567</v>
      </c>
    </row>
    <row r="3373" spans="1:8" x14ac:dyDescent="0.2">
      <c r="A3373" s="27" t="s">
        <v>1838</v>
      </c>
      <c r="B3373" s="78">
        <v>39559</v>
      </c>
      <c r="C3373" s="63">
        <v>176</v>
      </c>
      <c r="D3373" s="64" t="s">
        <v>108</v>
      </c>
      <c r="E3373" s="72">
        <v>2653</v>
      </c>
      <c r="F3373" s="62" t="s">
        <v>1599</v>
      </c>
      <c r="G3373" s="62" t="s">
        <v>1587</v>
      </c>
      <c r="H3373" s="62" t="s">
        <v>1528</v>
      </c>
    </row>
    <row r="3374" spans="1:8" x14ac:dyDescent="0.2">
      <c r="A3374" s="27" t="s">
        <v>1839</v>
      </c>
      <c r="B3374" s="78">
        <v>39559</v>
      </c>
      <c r="C3374" s="63">
        <v>176</v>
      </c>
      <c r="D3374" s="64" t="s">
        <v>108</v>
      </c>
      <c r="E3374" s="72">
        <v>17693.8</v>
      </c>
      <c r="F3374" s="62" t="s">
        <v>1599</v>
      </c>
      <c r="G3374" s="62" t="s">
        <v>1587</v>
      </c>
      <c r="H3374" s="62" t="s">
        <v>1528</v>
      </c>
    </row>
    <row r="3375" spans="1:8" x14ac:dyDescent="0.2">
      <c r="A3375" s="27" t="s">
        <v>1840</v>
      </c>
      <c r="B3375" s="78">
        <v>39559</v>
      </c>
      <c r="C3375" s="63">
        <v>176</v>
      </c>
      <c r="D3375" s="64" t="s">
        <v>108</v>
      </c>
      <c r="E3375" s="72">
        <v>17693.8</v>
      </c>
      <c r="F3375" s="62" t="s">
        <v>1599</v>
      </c>
      <c r="G3375" s="62" t="s">
        <v>1587</v>
      </c>
      <c r="H3375" s="62" t="s">
        <v>1528</v>
      </c>
    </row>
    <row r="3376" spans="1:8" x14ac:dyDescent="0.2">
      <c r="A3376" s="27" t="s">
        <v>1841</v>
      </c>
      <c r="B3376" s="78">
        <v>39562</v>
      </c>
      <c r="C3376" s="63">
        <v>912</v>
      </c>
      <c r="D3376" s="64" t="s">
        <v>108</v>
      </c>
      <c r="E3376" s="72">
        <v>22374</v>
      </c>
      <c r="F3376" s="62" t="s">
        <v>2538</v>
      </c>
      <c r="G3376" s="62" t="s">
        <v>1588</v>
      </c>
      <c r="H3376" s="62" t="s">
        <v>2271</v>
      </c>
    </row>
    <row r="3377" spans="1:8" x14ac:dyDescent="0.2">
      <c r="A3377" s="27" t="s">
        <v>1842</v>
      </c>
      <c r="B3377" s="78">
        <v>39563</v>
      </c>
      <c r="C3377" s="63">
        <v>1158</v>
      </c>
      <c r="D3377" s="64" t="s">
        <v>108</v>
      </c>
      <c r="E3377" s="72">
        <v>17693.8</v>
      </c>
      <c r="F3377" s="62" t="s">
        <v>2538</v>
      </c>
      <c r="G3377" s="62" t="s">
        <v>1588</v>
      </c>
      <c r="H3377" s="62" t="s">
        <v>2943</v>
      </c>
    </row>
    <row r="3378" spans="1:8" x14ac:dyDescent="0.2">
      <c r="A3378" s="27" t="s">
        <v>1843</v>
      </c>
      <c r="B3378" s="78">
        <v>39563</v>
      </c>
      <c r="C3378" s="63">
        <v>1136</v>
      </c>
      <c r="D3378" s="64" t="s">
        <v>108</v>
      </c>
      <c r="E3378" s="72">
        <v>17693.8</v>
      </c>
      <c r="F3378" s="62" t="s">
        <v>2939</v>
      </c>
      <c r="G3378" s="62" t="s">
        <v>1588</v>
      </c>
      <c r="H3378" s="62" t="s">
        <v>2944</v>
      </c>
    </row>
    <row r="3379" spans="1:8" x14ac:dyDescent="0.2">
      <c r="A3379" s="27" t="s">
        <v>1844</v>
      </c>
      <c r="B3379" s="78">
        <v>39563</v>
      </c>
      <c r="C3379" s="63">
        <v>330</v>
      </c>
      <c r="D3379" s="64" t="s">
        <v>108</v>
      </c>
      <c r="E3379" s="72">
        <v>84</v>
      </c>
      <c r="F3379" s="62" t="s">
        <v>1610</v>
      </c>
      <c r="G3379" s="62" t="s">
        <v>1587</v>
      </c>
      <c r="H3379" s="62" t="s">
        <v>1597</v>
      </c>
    </row>
    <row r="3380" spans="1:8" x14ac:dyDescent="0.2">
      <c r="A3380" s="27" t="s">
        <v>1845</v>
      </c>
      <c r="B3380" s="78">
        <v>39566</v>
      </c>
      <c r="C3380" s="63">
        <v>545</v>
      </c>
      <c r="D3380" s="64" t="s">
        <v>108</v>
      </c>
      <c r="E3380" s="72">
        <v>781.97</v>
      </c>
      <c r="F3380" s="62" t="s">
        <v>1963</v>
      </c>
      <c r="G3380" s="62" t="s">
        <v>1587</v>
      </c>
      <c r="H3380" s="62" t="s">
        <v>1548</v>
      </c>
    </row>
    <row r="3381" spans="1:8" x14ac:dyDescent="0.2">
      <c r="A3381" s="27" t="s">
        <v>1846</v>
      </c>
      <c r="B3381" s="78">
        <v>39566</v>
      </c>
      <c r="C3381" s="63">
        <v>592</v>
      </c>
      <c r="D3381" s="64" t="s">
        <v>108</v>
      </c>
      <c r="E3381" s="72">
        <v>25.86</v>
      </c>
      <c r="F3381" s="62" t="s">
        <v>1963</v>
      </c>
      <c r="G3381" s="62" t="s">
        <v>1587</v>
      </c>
      <c r="H3381" s="62" t="s">
        <v>1528</v>
      </c>
    </row>
    <row r="3382" spans="1:8" x14ac:dyDescent="0.2">
      <c r="A3382" s="27" t="s">
        <v>1847</v>
      </c>
      <c r="B3382" s="78">
        <v>39568</v>
      </c>
      <c r="C3382" s="63">
        <v>1159</v>
      </c>
      <c r="D3382" s="64" t="s">
        <v>108</v>
      </c>
      <c r="E3382" s="72">
        <v>25.86</v>
      </c>
      <c r="F3382" s="62" t="s">
        <v>1594</v>
      </c>
      <c r="G3382" s="62" t="s">
        <v>1587</v>
      </c>
      <c r="H3382" s="62" t="s">
        <v>1597</v>
      </c>
    </row>
    <row r="3383" spans="1:8" x14ac:dyDescent="0.2">
      <c r="A3383" s="27" t="s">
        <v>1848</v>
      </c>
      <c r="B3383" s="78">
        <v>39568</v>
      </c>
      <c r="C3383" s="63">
        <v>976</v>
      </c>
      <c r="D3383" s="64" t="s">
        <v>108</v>
      </c>
      <c r="E3383" s="72">
        <v>3350</v>
      </c>
      <c r="F3383" s="62" t="s">
        <v>1610</v>
      </c>
      <c r="G3383" s="62" t="s">
        <v>1587</v>
      </c>
      <c r="H3383" s="62" t="s">
        <v>1597</v>
      </c>
    </row>
    <row r="3384" spans="1:8" x14ac:dyDescent="0.2">
      <c r="A3384" s="27" t="s">
        <v>1849</v>
      </c>
      <c r="B3384" s="78">
        <v>39568</v>
      </c>
      <c r="C3384" s="63">
        <v>433</v>
      </c>
      <c r="D3384" s="64" t="s">
        <v>108</v>
      </c>
      <c r="E3384" s="72">
        <v>11100</v>
      </c>
      <c r="F3384" s="62" t="s">
        <v>2921</v>
      </c>
      <c r="G3384" s="62" t="s">
        <v>1587</v>
      </c>
      <c r="H3384" s="62" t="s">
        <v>1539</v>
      </c>
    </row>
    <row r="3385" spans="1:8" x14ac:dyDescent="0.2">
      <c r="A3385" s="27">
        <v>8</v>
      </c>
      <c r="B3385" s="78">
        <v>39573</v>
      </c>
      <c r="C3385" s="63">
        <v>308</v>
      </c>
      <c r="D3385" s="64" t="s">
        <v>108</v>
      </c>
      <c r="E3385" s="72">
        <v>14172</v>
      </c>
      <c r="F3385" s="62" t="s">
        <v>1594</v>
      </c>
      <c r="G3385" s="62" t="s">
        <v>1587</v>
      </c>
      <c r="H3385" s="62" t="s">
        <v>1597</v>
      </c>
    </row>
    <row r="3386" spans="1:8" x14ac:dyDescent="0.2">
      <c r="A3386" s="27" t="s">
        <v>1850</v>
      </c>
      <c r="B3386" s="78">
        <v>39573</v>
      </c>
      <c r="C3386" s="63">
        <v>308</v>
      </c>
      <c r="D3386" s="64" t="s">
        <v>108</v>
      </c>
      <c r="E3386" s="72">
        <v>282.05</v>
      </c>
      <c r="F3386" s="62" t="s">
        <v>2921</v>
      </c>
      <c r="G3386" s="62" t="s">
        <v>1587</v>
      </c>
      <c r="H3386" s="62" t="s">
        <v>1597</v>
      </c>
    </row>
    <row r="3387" spans="1:8" x14ac:dyDescent="0.2">
      <c r="A3387" s="27" t="s">
        <v>1851</v>
      </c>
      <c r="B3387" s="78">
        <v>39573</v>
      </c>
      <c r="C3387" s="63">
        <v>920</v>
      </c>
      <c r="D3387" s="64" t="s">
        <v>108</v>
      </c>
      <c r="E3387" s="72">
        <v>17693.8</v>
      </c>
      <c r="F3387" s="62" t="s">
        <v>1610</v>
      </c>
      <c r="G3387" s="62" t="s">
        <v>1587</v>
      </c>
      <c r="H3387" s="62" t="s">
        <v>1538</v>
      </c>
    </row>
    <row r="3388" spans="1:8" x14ac:dyDescent="0.2">
      <c r="A3388" s="27" t="s">
        <v>1852</v>
      </c>
      <c r="B3388" s="78">
        <v>39574</v>
      </c>
      <c r="C3388" s="63">
        <v>64</v>
      </c>
      <c r="D3388" s="64" t="s">
        <v>108</v>
      </c>
      <c r="E3388" s="72">
        <v>17693.8</v>
      </c>
      <c r="F3388" s="62" t="s">
        <v>1610</v>
      </c>
      <c r="G3388" s="62" t="s">
        <v>1587</v>
      </c>
      <c r="H3388" s="62" t="s">
        <v>1597</v>
      </c>
    </row>
    <row r="3389" spans="1:8" x14ac:dyDescent="0.2">
      <c r="A3389" s="27" t="s">
        <v>1853</v>
      </c>
      <c r="B3389" s="78">
        <v>39574</v>
      </c>
      <c r="C3389" s="63">
        <v>944</v>
      </c>
      <c r="D3389" s="64" t="s">
        <v>108</v>
      </c>
      <c r="E3389" s="72">
        <v>1388</v>
      </c>
      <c r="F3389" s="62" t="s">
        <v>1963</v>
      </c>
      <c r="G3389" s="62" t="s">
        <v>1587</v>
      </c>
      <c r="H3389" s="62" t="s">
        <v>1528</v>
      </c>
    </row>
    <row r="3390" spans="1:8" x14ac:dyDescent="0.2">
      <c r="A3390" s="27" t="s">
        <v>1854</v>
      </c>
      <c r="B3390" s="78">
        <v>39574</v>
      </c>
      <c r="C3390" s="63">
        <v>487</v>
      </c>
      <c r="D3390" s="64" t="s">
        <v>108</v>
      </c>
      <c r="E3390" s="72">
        <v>417.71</v>
      </c>
      <c r="F3390" s="62" t="s">
        <v>1594</v>
      </c>
      <c r="G3390" s="62" t="s">
        <v>1587</v>
      </c>
      <c r="H3390" s="62" t="s">
        <v>1597</v>
      </c>
    </row>
    <row r="3391" spans="1:8" x14ac:dyDescent="0.2">
      <c r="A3391" s="27" t="s">
        <v>1876</v>
      </c>
      <c r="B3391" s="78">
        <v>39574</v>
      </c>
      <c r="C3391" s="63">
        <v>261</v>
      </c>
      <c r="D3391" s="64" t="s">
        <v>108</v>
      </c>
      <c r="E3391" s="72">
        <v>275.58999999999997</v>
      </c>
      <c r="F3391" s="62" t="s">
        <v>1594</v>
      </c>
      <c r="G3391" s="62" t="s">
        <v>1587</v>
      </c>
      <c r="H3391" s="62" t="s">
        <v>1528</v>
      </c>
    </row>
    <row r="3392" spans="1:8" x14ac:dyDescent="0.2">
      <c r="A3392" s="27" t="s">
        <v>1855</v>
      </c>
      <c r="B3392" s="78">
        <v>39574</v>
      </c>
      <c r="C3392" s="63">
        <v>822</v>
      </c>
      <c r="D3392" s="64" t="s">
        <v>108</v>
      </c>
      <c r="E3392" s="72">
        <v>488.85</v>
      </c>
      <c r="F3392" s="62" t="s">
        <v>2921</v>
      </c>
      <c r="G3392" s="62" t="s">
        <v>1587</v>
      </c>
      <c r="H3392" s="62" t="s">
        <v>1597</v>
      </c>
    </row>
    <row r="3393" spans="1:8" x14ac:dyDescent="0.2">
      <c r="A3393" s="27" t="s">
        <v>1856</v>
      </c>
      <c r="B3393" s="78">
        <v>39574</v>
      </c>
      <c r="C3393" s="63">
        <v>822</v>
      </c>
      <c r="D3393" s="64" t="s">
        <v>108</v>
      </c>
      <c r="E3393" s="72">
        <v>408.75</v>
      </c>
      <c r="F3393" s="62" t="s">
        <v>1594</v>
      </c>
      <c r="G3393" s="62" t="s">
        <v>1587</v>
      </c>
      <c r="H3393" s="62" t="s">
        <v>1597</v>
      </c>
    </row>
    <row r="3394" spans="1:8" x14ac:dyDescent="0.2">
      <c r="A3394" s="27" t="s">
        <v>1857</v>
      </c>
      <c r="B3394" s="78">
        <v>39574</v>
      </c>
      <c r="C3394" s="63">
        <v>822</v>
      </c>
      <c r="D3394" s="64" t="s">
        <v>108</v>
      </c>
      <c r="E3394" s="72">
        <v>38.1</v>
      </c>
      <c r="F3394" s="62" t="s">
        <v>1594</v>
      </c>
      <c r="G3394" s="62" t="s">
        <v>1587</v>
      </c>
      <c r="H3394" s="62" t="s">
        <v>1597</v>
      </c>
    </row>
    <row r="3395" spans="1:8" x14ac:dyDescent="0.2">
      <c r="A3395" s="27" t="s">
        <v>1858</v>
      </c>
      <c r="B3395" s="78">
        <v>39574</v>
      </c>
      <c r="C3395" s="63">
        <v>822</v>
      </c>
      <c r="D3395" s="64" t="s">
        <v>108</v>
      </c>
      <c r="E3395" s="72">
        <v>330.8</v>
      </c>
      <c r="F3395" s="62" t="s">
        <v>1594</v>
      </c>
      <c r="G3395" s="62" t="s">
        <v>1587</v>
      </c>
      <c r="H3395" s="62" t="s">
        <v>1597</v>
      </c>
    </row>
    <row r="3396" spans="1:8" x14ac:dyDescent="0.2">
      <c r="A3396" s="27" t="s">
        <v>1859</v>
      </c>
      <c r="B3396" s="78">
        <v>39574</v>
      </c>
      <c r="C3396" s="63">
        <v>1041</v>
      </c>
      <c r="D3396" s="64" t="s">
        <v>108</v>
      </c>
      <c r="E3396" s="72">
        <v>26985</v>
      </c>
      <c r="F3396" s="62" t="s">
        <v>1594</v>
      </c>
      <c r="G3396" s="62" t="s">
        <v>1587</v>
      </c>
      <c r="H3396" s="62" t="s">
        <v>1557</v>
      </c>
    </row>
    <row r="3397" spans="1:8" x14ac:dyDescent="0.2">
      <c r="A3397" s="27" t="s">
        <v>1860</v>
      </c>
      <c r="B3397" s="78">
        <v>39574</v>
      </c>
      <c r="C3397" s="63">
        <v>689</v>
      </c>
      <c r="D3397" s="64" t="s">
        <v>108</v>
      </c>
      <c r="E3397" s="72">
        <v>26985</v>
      </c>
      <c r="F3397" s="62" t="s">
        <v>1594</v>
      </c>
      <c r="G3397" s="62" t="s">
        <v>1587</v>
      </c>
      <c r="H3397" s="62" t="s">
        <v>1536</v>
      </c>
    </row>
    <row r="3398" spans="1:8" x14ac:dyDescent="0.2">
      <c r="A3398" s="27" t="s">
        <v>1861</v>
      </c>
      <c r="B3398" s="78">
        <v>39574</v>
      </c>
      <c r="C3398" s="63">
        <v>888</v>
      </c>
      <c r="D3398" s="64" t="s">
        <v>108</v>
      </c>
      <c r="E3398" s="72">
        <v>9291.2000000000007</v>
      </c>
      <c r="F3398" s="62" t="s">
        <v>1594</v>
      </c>
      <c r="G3398" s="62" t="s">
        <v>1587</v>
      </c>
      <c r="H3398" s="62" t="s">
        <v>1528</v>
      </c>
    </row>
    <row r="3399" spans="1:8" x14ac:dyDescent="0.2">
      <c r="A3399" s="27" t="s">
        <v>1862</v>
      </c>
      <c r="B3399" s="78">
        <v>39574</v>
      </c>
      <c r="C3399" s="63">
        <v>888</v>
      </c>
      <c r="D3399" s="64" t="s">
        <v>108</v>
      </c>
      <c r="E3399" s="72">
        <v>9291.2000000000007</v>
      </c>
      <c r="F3399" s="62" t="s">
        <v>1594</v>
      </c>
      <c r="G3399" s="62" t="s">
        <v>1587</v>
      </c>
      <c r="H3399" s="62" t="s">
        <v>1528</v>
      </c>
    </row>
    <row r="3400" spans="1:8" x14ac:dyDescent="0.2">
      <c r="A3400" s="27" t="s">
        <v>1863</v>
      </c>
      <c r="B3400" s="78">
        <v>39575</v>
      </c>
      <c r="C3400" s="63">
        <v>645</v>
      </c>
      <c r="D3400" s="64" t="s">
        <v>108</v>
      </c>
      <c r="E3400" s="72">
        <v>404.47</v>
      </c>
      <c r="F3400" s="62" t="s">
        <v>1610</v>
      </c>
      <c r="G3400" s="62" t="s">
        <v>1587</v>
      </c>
      <c r="H3400" s="62" t="s">
        <v>1544</v>
      </c>
    </row>
    <row r="3401" spans="1:8" x14ac:dyDescent="0.2">
      <c r="A3401" s="27" t="s">
        <v>1864</v>
      </c>
      <c r="B3401" s="78">
        <v>39575</v>
      </c>
      <c r="C3401" s="63">
        <v>440</v>
      </c>
      <c r="D3401" s="64" t="s">
        <v>108</v>
      </c>
      <c r="E3401" s="72">
        <v>1256.0899999999999</v>
      </c>
      <c r="F3401" s="62" t="s">
        <v>1610</v>
      </c>
      <c r="G3401" s="62" t="s">
        <v>1587</v>
      </c>
      <c r="H3401" s="62" t="s">
        <v>1597</v>
      </c>
    </row>
    <row r="3402" spans="1:8" x14ac:dyDescent="0.2">
      <c r="A3402" s="27" t="s">
        <v>1865</v>
      </c>
      <c r="B3402" s="78">
        <v>39575</v>
      </c>
      <c r="C3402" s="63">
        <v>898</v>
      </c>
      <c r="D3402" s="64" t="s">
        <v>108</v>
      </c>
      <c r="E3402" s="72">
        <v>7154.1</v>
      </c>
      <c r="F3402" s="62" t="s">
        <v>1610</v>
      </c>
      <c r="G3402" s="62" t="s">
        <v>1587</v>
      </c>
      <c r="H3402" s="62" t="s">
        <v>1597</v>
      </c>
    </row>
    <row r="3403" spans="1:8" x14ac:dyDescent="0.2">
      <c r="A3403" s="27" t="s">
        <v>1866</v>
      </c>
      <c r="B3403" s="78">
        <v>39575</v>
      </c>
      <c r="C3403" s="63">
        <v>1157</v>
      </c>
      <c r="D3403" s="64" t="s">
        <v>108</v>
      </c>
      <c r="E3403" s="72">
        <v>2124</v>
      </c>
      <c r="F3403" s="62" t="s">
        <v>1610</v>
      </c>
      <c r="G3403" s="62" t="s">
        <v>1587</v>
      </c>
      <c r="H3403" s="62" t="s">
        <v>1544</v>
      </c>
    </row>
    <row r="3404" spans="1:8" x14ac:dyDescent="0.2">
      <c r="A3404" s="27" t="s">
        <v>1868</v>
      </c>
      <c r="B3404" s="78">
        <v>39576</v>
      </c>
      <c r="C3404" s="63">
        <v>1160</v>
      </c>
      <c r="D3404" s="64" t="s">
        <v>108</v>
      </c>
      <c r="E3404" s="72">
        <v>3432.73</v>
      </c>
      <c r="F3404" s="62" t="s">
        <v>1610</v>
      </c>
      <c r="G3404" s="62" t="s">
        <v>1587</v>
      </c>
      <c r="H3404" s="62" t="s">
        <v>1548</v>
      </c>
    </row>
    <row r="3405" spans="1:8" x14ac:dyDescent="0.2">
      <c r="A3405" s="27" t="s">
        <v>1869</v>
      </c>
      <c r="B3405" s="75">
        <v>39580</v>
      </c>
      <c r="C3405" s="63">
        <v>383</v>
      </c>
      <c r="D3405" s="64" t="s">
        <v>108</v>
      </c>
      <c r="E3405" s="72">
        <v>4039.88</v>
      </c>
      <c r="F3405" s="27" t="s">
        <v>1594</v>
      </c>
      <c r="G3405" s="62" t="s">
        <v>1587</v>
      </c>
      <c r="H3405" s="62" t="s">
        <v>1548</v>
      </c>
    </row>
    <row r="3406" spans="1:8" x14ac:dyDescent="0.2">
      <c r="A3406" s="27" t="s">
        <v>1870</v>
      </c>
      <c r="B3406" s="75">
        <v>39580</v>
      </c>
      <c r="C3406" s="63">
        <v>863</v>
      </c>
      <c r="D3406" s="64" t="s">
        <v>108</v>
      </c>
      <c r="E3406" s="72">
        <v>1690</v>
      </c>
      <c r="F3406" s="27" t="s">
        <v>1594</v>
      </c>
      <c r="G3406" s="62" t="s">
        <v>1587</v>
      </c>
      <c r="H3406" s="62" t="s">
        <v>1597</v>
      </c>
    </row>
    <row r="3407" spans="1:8" x14ac:dyDescent="0.2">
      <c r="A3407" s="27" t="s">
        <v>1871</v>
      </c>
      <c r="B3407" s="75">
        <v>39580</v>
      </c>
      <c r="C3407" s="63">
        <v>84</v>
      </c>
      <c r="D3407" s="64" t="s">
        <v>108</v>
      </c>
      <c r="E3407" s="72">
        <v>378</v>
      </c>
      <c r="F3407" s="27" t="s">
        <v>1594</v>
      </c>
      <c r="G3407" s="62" t="s">
        <v>1587</v>
      </c>
      <c r="H3407" s="62" t="s">
        <v>1597</v>
      </c>
    </row>
    <row r="3408" spans="1:8" x14ac:dyDescent="0.2">
      <c r="A3408" s="27" t="s">
        <v>1873</v>
      </c>
      <c r="B3408" s="75">
        <v>39580</v>
      </c>
      <c r="C3408" s="63">
        <v>157</v>
      </c>
      <c r="D3408" s="64" t="s">
        <v>108</v>
      </c>
      <c r="E3408" s="72">
        <v>1690</v>
      </c>
      <c r="F3408" s="27" t="s">
        <v>1594</v>
      </c>
      <c r="G3408" s="62" t="s">
        <v>1587</v>
      </c>
      <c r="H3408" s="62" t="s">
        <v>1597</v>
      </c>
    </row>
    <row r="3409" spans="1:8" x14ac:dyDescent="0.2">
      <c r="A3409" s="27" t="s">
        <v>1875</v>
      </c>
      <c r="B3409" s="75">
        <v>39580</v>
      </c>
      <c r="C3409" s="63">
        <v>1099</v>
      </c>
      <c r="D3409" s="64" t="s">
        <v>108</v>
      </c>
      <c r="E3409" s="72">
        <v>1833.1</v>
      </c>
      <c r="F3409" s="27" t="s">
        <v>1594</v>
      </c>
      <c r="G3409" s="62" t="s">
        <v>1587</v>
      </c>
      <c r="H3409" s="62" t="s">
        <v>1528</v>
      </c>
    </row>
    <row r="3410" spans="1:8" x14ac:dyDescent="0.2">
      <c r="A3410" s="27" t="s">
        <v>1877</v>
      </c>
      <c r="B3410" s="75">
        <v>39580</v>
      </c>
      <c r="C3410" s="63">
        <v>1161</v>
      </c>
      <c r="D3410" s="64" t="s">
        <v>108</v>
      </c>
      <c r="E3410" s="72">
        <v>2221.4</v>
      </c>
      <c r="F3410" s="27" t="s">
        <v>1594</v>
      </c>
      <c r="G3410" s="62" t="s">
        <v>1587</v>
      </c>
      <c r="H3410" s="62" t="s">
        <v>1543</v>
      </c>
    </row>
    <row r="3411" spans="1:8" x14ac:dyDescent="0.2">
      <c r="A3411" s="27" t="s">
        <v>1880</v>
      </c>
      <c r="B3411" s="75">
        <v>39580</v>
      </c>
      <c r="C3411" s="63">
        <v>78</v>
      </c>
      <c r="D3411" s="64" t="s">
        <v>108</v>
      </c>
      <c r="E3411" s="72">
        <v>2180</v>
      </c>
      <c r="F3411" s="27" t="s">
        <v>1594</v>
      </c>
      <c r="G3411" s="62" t="s">
        <v>1587</v>
      </c>
      <c r="H3411" s="62" t="s">
        <v>1597</v>
      </c>
    </row>
    <row r="3412" spans="1:8" x14ac:dyDescent="0.2">
      <c r="A3412" s="27" t="s">
        <v>1881</v>
      </c>
      <c r="B3412" s="75">
        <v>39580</v>
      </c>
      <c r="C3412" s="63">
        <v>78</v>
      </c>
      <c r="D3412" s="64" t="s">
        <v>108</v>
      </c>
      <c r="E3412" s="72">
        <v>17706</v>
      </c>
      <c r="F3412" s="27" t="s">
        <v>1594</v>
      </c>
      <c r="G3412" s="62" t="s">
        <v>1587</v>
      </c>
      <c r="H3412" s="62" t="s">
        <v>1597</v>
      </c>
    </row>
    <row r="3413" spans="1:8" x14ac:dyDescent="0.2">
      <c r="A3413" s="27" t="s">
        <v>1882</v>
      </c>
      <c r="B3413" s="75">
        <v>39580</v>
      </c>
      <c r="C3413" s="63">
        <v>691</v>
      </c>
      <c r="D3413" s="64" t="s">
        <v>108</v>
      </c>
      <c r="E3413" s="72">
        <v>920.3</v>
      </c>
      <c r="F3413" s="27" t="s">
        <v>1963</v>
      </c>
      <c r="G3413" s="62" t="s">
        <v>1587</v>
      </c>
      <c r="H3413" s="62" t="s">
        <v>1528</v>
      </c>
    </row>
    <row r="3414" spans="1:8" x14ac:dyDescent="0.2">
      <c r="A3414" s="27" t="s">
        <v>1878</v>
      </c>
      <c r="B3414" s="75">
        <v>39580</v>
      </c>
      <c r="C3414" s="63">
        <v>894</v>
      </c>
      <c r="D3414" s="64" t="s">
        <v>108</v>
      </c>
      <c r="E3414" s="72">
        <v>2086.2199999999998</v>
      </c>
      <c r="F3414" s="27" t="s">
        <v>1963</v>
      </c>
      <c r="G3414" s="62" t="s">
        <v>1587</v>
      </c>
      <c r="H3414" s="62" t="s">
        <v>1528</v>
      </c>
    </row>
    <row r="3415" spans="1:8" x14ac:dyDescent="0.2">
      <c r="A3415" s="27" t="s">
        <v>1879</v>
      </c>
      <c r="B3415" s="75">
        <v>39580</v>
      </c>
      <c r="C3415" s="63">
        <v>1098</v>
      </c>
      <c r="D3415" s="64" t="s">
        <v>108</v>
      </c>
      <c r="E3415" s="72">
        <v>3475</v>
      </c>
      <c r="F3415" s="27" t="s">
        <v>1963</v>
      </c>
      <c r="G3415" s="62" t="s">
        <v>1587</v>
      </c>
      <c r="H3415" s="62" t="s">
        <v>1528</v>
      </c>
    </row>
    <row r="3416" spans="1:8" x14ac:dyDescent="0.2">
      <c r="A3416" s="27" t="s">
        <v>1883</v>
      </c>
      <c r="B3416" s="75">
        <v>39581</v>
      </c>
      <c r="C3416" s="63">
        <v>346</v>
      </c>
      <c r="D3416" s="64" t="s">
        <v>108</v>
      </c>
      <c r="E3416" s="72">
        <v>17706</v>
      </c>
      <c r="F3416" s="27" t="s">
        <v>1594</v>
      </c>
      <c r="G3416" s="62" t="s">
        <v>1587</v>
      </c>
      <c r="H3416" s="62" t="s">
        <v>1597</v>
      </c>
    </row>
    <row r="3417" spans="1:8" x14ac:dyDescent="0.2">
      <c r="A3417" s="27" t="s">
        <v>1884</v>
      </c>
      <c r="B3417" s="75">
        <v>39581</v>
      </c>
      <c r="C3417" s="63">
        <v>824</v>
      </c>
      <c r="D3417" s="64" t="s">
        <v>108</v>
      </c>
      <c r="E3417" s="72">
        <v>14960</v>
      </c>
      <c r="F3417" s="27" t="s">
        <v>1610</v>
      </c>
      <c r="G3417" s="62" t="s">
        <v>1587</v>
      </c>
      <c r="H3417" s="62" t="s">
        <v>1544</v>
      </c>
    </row>
    <row r="3418" spans="1:8" x14ac:dyDescent="0.2">
      <c r="A3418" s="27" t="s">
        <v>1885</v>
      </c>
      <c r="B3418" s="78">
        <v>39582</v>
      </c>
      <c r="C3418" s="63">
        <v>646</v>
      </c>
      <c r="D3418" s="64" t="s">
        <v>108</v>
      </c>
      <c r="E3418" s="72">
        <v>261.45</v>
      </c>
      <c r="F3418" s="62" t="s">
        <v>1610</v>
      </c>
      <c r="G3418" s="62" t="s">
        <v>1587</v>
      </c>
      <c r="H3418" s="62" t="s">
        <v>1538</v>
      </c>
    </row>
    <row r="3419" spans="1:8" x14ac:dyDescent="0.2">
      <c r="A3419" s="27" t="s">
        <v>1886</v>
      </c>
      <c r="B3419" s="78">
        <v>39582</v>
      </c>
      <c r="C3419" s="63">
        <v>925</v>
      </c>
      <c r="D3419" s="64" t="s">
        <v>108</v>
      </c>
      <c r="E3419" s="72">
        <v>29509</v>
      </c>
      <c r="F3419" s="62" t="s">
        <v>1610</v>
      </c>
      <c r="G3419" s="62" t="s">
        <v>1587</v>
      </c>
      <c r="H3419" s="62" t="s">
        <v>1538</v>
      </c>
    </row>
    <row r="3420" spans="1:8" x14ac:dyDescent="0.2">
      <c r="A3420" s="27" t="s">
        <v>1887</v>
      </c>
      <c r="B3420" s="78">
        <v>39582</v>
      </c>
      <c r="C3420" s="63">
        <v>1162</v>
      </c>
      <c r="D3420" s="64" t="s">
        <v>108</v>
      </c>
      <c r="E3420" s="72">
        <v>1461.24</v>
      </c>
      <c r="F3420" s="62" t="s">
        <v>1610</v>
      </c>
      <c r="G3420" s="62" t="s">
        <v>1587</v>
      </c>
      <c r="H3420" s="62" t="s">
        <v>1597</v>
      </c>
    </row>
    <row r="3421" spans="1:8" x14ac:dyDescent="0.2">
      <c r="A3421" s="27" t="s">
        <v>1888</v>
      </c>
      <c r="B3421" s="78">
        <v>39582</v>
      </c>
      <c r="C3421" s="63">
        <v>162</v>
      </c>
      <c r="D3421" s="64" t="s">
        <v>108</v>
      </c>
      <c r="E3421" s="72">
        <v>925</v>
      </c>
      <c r="F3421" s="62" t="s">
        <v>1594</v>
      </c>
      <c r="G3421" s="62" t="s">
        <v>1587</v>
      </c>
      <c r="H3421" s="62" t="s">
        <v>1597</v>
      </c>
    </row>
    <row r="3422" spans="1:8" x14ac:dyDescent="0.2">
      <c r="A3422" s="27" t="s">
        <v>1889</v>
      </c>
      <c r="B3422" s="78">
        <v>39582</v>
      </c>
      <c r="C3422" s="63">
        <v>632</v>
      </c>
      <c r="D3422" s="64" t="s">
        <v>108</v>
      </c>
      <c r="E3422" s="72">
        <v>1950.02</v>
      </c>
      <c r="F3422" s="62" t="s">
        <v>1610</v>
      </c>
      <c r="G3422" s="62" t="s">
        <v>1587</v>
      </c>
      <c r="H3422" s="62" t="s">
        <v>1597</v>
      </c>
    </row>
    <row r="3423" spans="1:8" x14ac:dyDescent="0.2">
      <c r="A3423" s="27" t="s">
        <v>1890</v>
      </c>
      <c r="B3423" s="78">
        <v>39583</v>
      </c>
      <c r="C3423" s="63">
        <v>1164</v>
      </c>
      <c r="D3423" s="64" t="s">
        <v>108</v>
      </c>
      <c r="E3423" s="72">
        <v>3100</v>
      </c>
      <c r="F3423" s="62" t="s">
        <v>1594</v>
      </c>
      <c r="G3423" s="62" t="s">
        <v>1587</v>
      </c>
      <c r="H3423" s="62" t="s">
        <v>1541</v>
      </c>
    </row>
    <row r="3424" spans="1:8" x14ac:dyDescent="0.2">
      <c r="A3424" s="27" t="s">
        <v>1891</v>
      </c>
      <c r="B3424" s="78">
        <v>39584</v>
      </c>
      <c r="C3424" s="63">
        <v>442</v>
      </c>
      <c r="D3424" s="64" t="s">
        <v>108</v>
      </c>
      <c r="E3424" s="72">
        <v>1240</v>
      </c>
      <c r="F3424" s="62" t="s">
        <v>1610</v>
      </c>
      <c r="G3424" s="62" t="s">
        <v>1587</v>
      </c>
      <c r="H3424" s="62" t="s">
        <v>1528</v>
      </c>
    </row>
    <row r="3425" spans="1:8" x14ac:dyDescent="0.2">
      <c r="A3425" s="27" t="s">
        <v>1893</v>
      </c>
      <c r="B3425" s="78">
        <v>39589</v>
      </c>
      <c r="C3425" s="63">
        <v>750</v>
      </c>
      <c r="D3425" s="64" t="s">
        <v>108</v>
      </c>
      <c r="E3425" s="72">
        <v>4441.3999999999996</v>
      </c>
      <c r="F3425" s="62" t="s">
        <v>1610</v>
      </c>
      <c r="G3425" s="62" t="s">
        <v>1587</v>
      </c>
      <c r="H3425" s="62" t="s">
        <v>1557</v>
      </c>
    </row>
    <row r="3426" spans="1:8" x14ac:dyDescent="0.2">
      <c r="A3426" s="27" t="s">
        <v>1894</v>
      </c>
      <c r="B3426" s="78">
        <v>39589</v>
      </c>
      <c r="C3426" s="63">
        <v>901</v>
      </c>
      <c r="D3426" s="64" t="s">
        <v>108</v>
      </c>
      <c r="E3426" s="72">
        <v>17706</v>
      </c>
      <c r="F3426" s="62" t="s">
        <v>1594</v>
      </c>
      <c r="G3426" s="62" t="s">
        <v>1587</v>
      </c>
      <c r="H3426" s="62" t="s">
        <v>1538</v>
      </c>
    </row>
    <row r="3427" spans="1:8" x14ac:dyDescent="0.2">
      <c r="A3427" s="27" t="s">
        <v>1895</v>
      </c>
      <c r="B3427" s="78">
        <v>39589</v>
      </c>
      <c r="C3427" s="63">
        <v>926</v>
      </c>
      <c r="D3427" s="64" t="s">
        <v>108</v>
      </c>
      <c r="E3427" s="72">
        <v>17706</v>
      </c>
      <c r="F3427" s="62" t="s">
        <v>1594</v>
      </c>
      <c r="G3427" s="62" t="s">
        <v>1587</v>
      </c>
      <c r="H3427" s="62" t="s">
        <v>1528</v>
      </c>
    </row>
    <row r="3428" spans="1:8" x14ac:dyDescent="0.2">
      <c r="A3428" s="27" t="s">
        <v>1897</v>
      </c>
      <c r="B3428" s="78">
        <v>39590</v>
      </c>
      <c r="C3428" s="63">
        <v>1055</v>
      </c>
      <c r="D3428" s="64" t="s">
        <v>108</v>
      </c>
      <c r="E3428" s="72">
        <v>17706</v>
      </c>
      <c r="F3428" s="62" t="s">
        <v>1594</v>
      </c>
      <c r="G3428" s="62" t="s">
        <v>1587</v>
      </c>
      <c r="H3428" s="62" t="s">
        <v>1528</v>
      </c>
    </row>
    <row r="3429" spans="1:8" x14ac:dyDescent="0.2">
      <c r="A3429" s="27" t="s">
        <v>1898</v>
      </c>
      <c r="B3429" s="78">
        <v>39590</v>
      </c>
      <c r="C3429" s="63">
        <v>314</v>
      </c>
      <c r="D3429" s="64" t="s">
        <v>108</v>
      </c>
      <c r="E3429" s="72">
        <v>1205.8900000000001</v>
      </c>
      <c r="F3429" s="62" t="s">
        <v>1594</v>
      </c>
      <c r="G3429" s="62" t="s">
        <v>1587</v>
      </c>
      <c r="H3429" s="62" t="s">
        <v>1597</v>
      </c>
    </row>
    <row r="3430" spans="1:8" x14ac:dyDescent="0.2">
      <c r="A3430" s="27" t="s">
        <v>1899</v>
      </c>
      <c r="B3430" s="78">
        <v>39590</v>
      </c>
      <c r="C3430" s="63">
        <v>310</v>
      </c>
      <c r="D3430" s="64" t="s">
        <v>108</v>
      </c>
      <c r="E3430" s="72">
        <v>1888.4</v>
      </c>
      <c r="F3430" s="62" t="s">
        <v>1594</v>
      </c>
      <c r="G3430" s="62" t="s">
        <v>1587</v>
      </c>
      <c r="H3430" s="62" t="s">
        <v>1597</v>
      </c>
    </row>
    <row r="3431" spans="1:8" x14ac:dyDescent="0.2">
      <c r="A3431" s="27" t="s">
        <v>1900</v>
      </c>
      <c r="B3431" s="78">
        <v>39590</v>
      </c>
      <c r="C3431" s="63">
        <v>346</v>
      </c>
      <c r="D3431" s="64" t="s">
        <v>108</v>
      </c>
      <c r="E3431" s="72">
        <v>2825.86</v>
      </c>
      <c r="F3431" s="62" t="s">
        <v>1594</v>
      </c>
      <c r="G3431" s="62" t="s">
        <v>1587</v>
      </c>
      <c r="H3431" s="62" t="s">
        <v>1597</v>
      </c>
    </row>
    <row r="3432" spans="1:8" x14ac:dyDescent="0.2">
      <c r="A3432" s="27" t="s">
        <v>1901</v>
      </c>
      <c r="B3432" s="78">
        <v>39590</v>
      </c>
      <c r="C3432" s="63">
        <v>928</v>
      </c>
      <c r="D3432" s="64" t="s">
        <v>108</v>
      </c>
      <c r="E3432" s="27">
        <v>595</v>
      </c>
      <c r="F3432" s="62" t="s">
        <v>1594</v>
      </c>
      <c r="G3432" s="62" t="s">
        <v>1587</v>
      </c>
      <c r="H3432" s="62" t="s">
        <v>1528</v>
      </c>
    </row>
    <row r="3433" spans="1:8" x14ac:dyDescent="0.2">
      <c r="A3433" s="27" t="s">
        <v>1902</v>
      </c>
      <c r="B3433" s="78">
        <v>39590</v>
      </c>
      <c r="C3433" s="63">
        <v>577</v>
      </c>
      <c r="D3433" s="64" t="s">
        <v>108</v>
      </c>
      <c r="E3433" s="27">
        <v>17706</v>
      </c>
      <c r="F3433" s="62" t="s">
        <v>1594</v>
      </c>
      <c r="G3433" s="62" t="s">
        <v>1587</v>
      </c>
      <c r="H3433" s="62" t="s">
        <v>1597</v>
      </c>
    </row>
    <row r="3434" spans="1:8" x14ac:dyDescent="0.2">
      <c r="A3434" s="27" t="s">
        <v>1903</v>
      </c>
      <c r="B3434" s="78">
        <v>39590</v>
      </c>
      <c r="C3434" s="63">
        <v>670</v>
      </c>
      <c r="D3434" s="64" t="s">
        <v>108</v>
      </c>
      <c r="E3434" s="27">
        <v>14164.8</v>
      </c>
      <c r="F3434" s="62" t="s">
        <v>2921</v>
      </c>
      <c r="G3434" s="62" t="s">
        <v>1587</v>
      </c>
      <c r="H3434" s="62" t="s">
        <v>1555</v>
      </c>
    </row>
    <row r="3435" spans="1:8" x14ac:dyDescent="0.2">
      <c r="A3435" s="27" t="s">
        <v>1904</v>
      </c>
      <c r="B3435" s="78">
        <v>39590</v>
      </c>
      <c r="C3435" s="63">
        <v>1040</v>
      </c>
      <c r="D3435" s="64" t="s">
        <v>108</v>
      </c>
      <c r="E3435" s="27">
        <v>14164.8</v>
      </c>
      <c r="F3435" s="62" t="s">
        <v>1963</v>
      </c>
      <c r="G3435" s="62" t="s">
        <v>1587</v>
      </c>
      <c r="H3435" s="62" t="s">
        <v>1528</v>
      </c>
    </row>
    <row r="3436" spans="1:8" x14ac:dyDescent="0.2">
      <c r="A3436" s="27" t="s">
        <v>1905</v>
      </c>
      <c r="B3436" s="78">
        <v>39590</v>
      </c>
      <c r="C3436" s="63">
        <v>1165</v>
      </c>
      <c r="D3436" s="64" t="s">
        <v>108</v>
      </c>
      <c r="E3436" s="27">
        <v>14164.8</v>
      </c>
      <c r="F3436" s="62" t="s">
        <v>1610</v>
      </c>
      <c r="G3436" s="62" t="s">
        <v>1587</v>
      </c>
      <c r="H3436" s="62" t="s">
        <v>1535</v>
      </c>
    </row>
    <row r="3437" spans="1:8" x14ac:dyDescent="0.2">
      <c r="A3437" s="27" t="s">
        <v>1906</v>
      </c>
      <c r="B3437" s="78">
        <v>39590</v>
      </c>
      <c r="C3437" s="63">
        <v>144</v>
      </c>
      <c r="D3437" s="64" t="s">
        <v>108</v>
      </c>
      <c r="E3437" s="27">
        <v>3541.2</v>
      </c>
      <c r="F3437" s="62" t="s">
        <v>1610</v>
      </c>
      <c r="G3437" s="62" t="s">
        <v>1587</v>
      </c>
      <c r="H3437" s="62" t="s">
        <v>1538</v>
      </c>
    </row>
    <row r="3438" spans="1:8" x14ac:dyDescent="0.2">
      <c r="A3438" s="27" t="s">
        <v>1907</v>
      </c>
      <c r="B3438" s="78">
        <v>39590</v>
      </c>
      <c r="C3438" s="63">
        <v>591</v>
      </c>
      <c r="D3438" s="64" t="s">
        <v>108</v>
      </c>
      <c r="E3438" s="27">
        <v>3541.2</v>
      </c>
      <c r="F3438" s="62" t="s">
        <v>1963</v>
      </c>
      <c r="G3438" s="62" t="s">
        <v>1587</v>
      </c>
      <c r="H3438" s="62" t="s">
        <v>1528</v>
      </c>
    </row>
    <row r="3439" spans="1:8" x14ac:dyDescent="0.2">
      <c r="A3439" s="27" t="s">
        <v>1908</v>
      </c>
      <c r="B3439" s="78">
        <v>39591</v>
      </c>
      <c r="C3439" s="63">
        <v>560</v>
      </c>
      <c r="D3439" s="64" t="s">
        <v>108</v>
      </c>
      <c r="E3439" s="27">
        <v>405.35</v>
      </c>
      <c r="F3439" s="62" t="s">
        <v>1963</v>
      </c>
      <c r="G3439" s="62" t="s">
        <v>1587</v>
      </c>
      <c r="H3439" s="62" t="s">
        <v>1528</v>
      </c>
    </row>
    <row r="3440" spans="1:8" x14ac:dyDescent="0.2">
      <c r="A3440" s="27" t="s">
        <v>1909</v>
      </c>
      <c r="B3440" s="78">
        <v>39594</v>
      </c>
      <c r="C3440" s="63">
        <v>608</v>
      </c>
      <c r="D3440" s="64" t="s">
        <v>108</v>
      </c>
      <c r="E3440" s="27">
        <v>3541.2</v>
      </c>
      <c r="F3440" s="62" t="s">
        <v>1594</v>
      </c>
      <c r="G3440" s="62" t="s">
        <v>1587</v>
      </c>
      <c r="H3440" s="62" t="s">
        <v>1597</v>
      </c>
    </row>
    <row r="3441" spans="1:8" x14ac:dyDescent="0.2">
      <c r="A3441" s="27" t="s">
        <v>1910</v>
      </c>
      <c r="B3441" s="78">
        <v>39594</v>
      </c>
      <c r="C3441" s="63">
        <v>431</v>
      </c>
      <c r="D3441" s="64" t="s">
        <v>108</v>
      </c>
      <c r="E3441" s="27">
        <v>1618</v>
      </c>
      <c r="F3441" s="62" t="s">
        <v>1594</v>
      </c>
      <c r="G3441" s="62" t="s">
        <v>1587</v>
      </c>
      <c r="H3441" s="62" t="s">
        <v>1597</v>
      </c>
    </row>
    <row r="3442" spans="1:8" x14ac:dyDescent="0.2">
      <c r="A3442" s="27" t="s">
        <v>1911</v>
      </c>
      <c r="B3442" s="78">
        <v>39594</v>
      </c>
      <c r="C3442" s="63">
        <v>486</v>
      </c>
      <c r="D3442" s="64" t="s">
        <v>108</v>
      </c>
      <c r="E3442" s="27">
        <v>760.42</v>
      </c>
      <c r="F3442" s="62" t="s">
        <v>1594</v>
      </c>
      <c r="G3442" s="62" t="s">
        <v>1587</v>
      </c>
      <c r="H3442" s="62" t="s">
        <v>1536</v>
      </c>
    </row>
    <row r="3443" spans="1:8" x14ac:dyDescent="0.2">
      <c r="A3443" s="27" t="s">
        <v>1912</v>
      </c>
      <c r="B3443" s="78">
        <v>39594</v>
      </c>
      <c r="C3443" s="63">
        <v>750</v>
      </c>
      <c r="D3443" s="64" t="s">
        <v>108</v>
      </c>
      <c r="E3443" s="27">
        <v>972.76</v>
      </c>
      <c r="F3443" s="62" t="s">
        <v>1610</v>
      </c>
      <c r="G3443" s="62" t="s">
        <v>1587</v>
      </c>
      <c r="H3443" s="62" t="s">
        <v>1557</v>
      </c>
    </row>
    <row r="3444" spans="1:8" x14ac:dyDescent="0.2">
      <c r="A3444" s="27" t="s">
        <v>1913</v>
      </c>
      <c r="B3444" s="78">
        <v>39594</v>
      </c>
      <c r="C3444" s="63">
        <v>373</v>
      </c>
      <c r="D3444" s="64" t="s">
        <v>108</v>
      </c>
      <c r="E3444" s="27">
        <v>940</v>
      </c>
      <c r="F3444" s="62" t="s">
        <v>1594</v>
      </c>
      <c r="G3444" s="62" t="s">
        <v>1587</v>
      </c>
      <c r="H3444" s="62" t="s">
        <v>1528</v>
      </c>
    </row>
    <row r="3445" spans="1:8" x14ac:dyDescent="0.2">
      <c r="A3445" s="27" t="s">
        <v>1915</v>
      </c>
      <c r="B3445" s="78">
        <v>39595</v>
      </c>
      <c r="C3445" s="63">
        <v>725</v>
      </c>
      <c r="D3445" s="64" t="s">
        <v>108</v>
      </c>
      <c r="E3445" s="27">
        <v>940</v>
      </c>
      <c r="F3445" s="62" t="s">
        <v>1594</v>
      </c>
      <c r="G3445" s="62" t="s">
        <v>1587</v>
      </c>
      <c r="H3445" s="62" t="s">
        <v>1538</v>
      </c>
    </row>
    <row r="3446" spans="1:8" x14ac:dyDescent="0.2">
      <c r="A3446" s="27" t="s">
        <v>1916</v>
      </c>
      <c r="B3446" s="78">
        <v>39595</v>
      </c>
      <c r="C3446" s="63">
        <v>64</v>
      </c>
      <c r="D3446" s="64" t="s">
        <v>108</v>
      </c>
      <c r="E3446" s="27">
        <v>940</v>
      </c>
      <c r="F3446" s="62" t="s">
        <v>1610</v>
      </c>
      <c r="G3446" s="62" t="s">
        <v>1587</v>
      </c>
      <c r="H3446" s="62" t="s">
        <v>1597</v>
      </c>
    </row>
    <row r="3447" spans="1:8" x14ac:dyDescent="0.2">
      <c r="A3447" s="27" t="s">
        <v>1914</v>
      </c>
      <c r="B3447" s="78">
        <v>39596</v>
      </c>
      <c r="C3447" s="63">
        <v>1166</v>
      </c>
      <c r="D3447" s="64" t="s">
        <v>108</v>
      </c>
      <c r="E3447" s="27">
        <v>678</v>
      </c>
      <c r="F3447" s="62" t="s">
        <v>2921</v>
      </c>
      <c r="G3447" s="62" t="s">
        <v>1588</v>
      </c>
      <c r="H3447" s="62" t="s">
        <v>1753</v>
      </c>
    </row>
    <row r="3448" spans="1:8" x14ac:dyDescent="0.2">
      <c r="A3448" s="27">
        <v>10</v>
      </c>
      <c r="B3448" s="78">
        <v>39597</v>
      </c>
      <c r="C3448" s="63">
        <v>1119</v>
      </c>
      <c r="D3448" s="64" t="s">
        <v>108</v>
      </c>
      <c r="E3448" s="27">
        <v>678</v>
      </c>
      <c r="F3448" s="62" t="s">
        <v>1594</v>
      </c>
      <c r="G3448" s="62" t="s">
        <v>1587</v>
      </c>
      <c r="H3448" s="62" t="s">
        <v>1597</v>
      </c>
    </row>
    <row r="3449" spans="1:8" x14ac:dyDescent="0.2">
      <c r="A3449" s="27">
        <v>11</v>
      </c>
      <c r="B3449" s="78">
        <v>39597</v>
      </c>
      <c r="C3449" s="63">
        <v>310</v>
      </c>
      <c r="D3449" s="64" t="s">
        <v>1410</v>
      </c>
      <c r="E3449" s="72">
        <v>251.94</v>
      </c>
      <c r="F3449" s="62" t="s">
        <v>1594</v>
      </c>
      <c r="G3449" s="62" t="s">
        <v>1587</v>
      </c>
      <c r="H3449" s="62" t="s">
        <v>1597</v>
      </c>
    </row>
    <row r="3450" spans="1:8" x14ac:dyDescent="0.2">
      <c r="A3450" s="27">
        <v>12</v>
      </c>
      <c r="B3450" s="78">
        <v>39597</v>
      </c>
      <c r="C3450" s="63">
        <v>1058</v>
      </c>
      <c r="D3450" s="64" t="s">
        <v>1410</v>
      </c>
      <c r="E3450" s="72">
        <v>575</v>
      </c>
      <c r="F3450" s="62" t="s">
        <v>1963</v>
      </c>
      <c r="G3450" s="62" t="s">
        <v>1587</v>
      </c>
      <c r="H3450" s="62" t="s">
        <v>1545</v>
      </c>
    </row>
    <row r="3451" spans="1:8" x14ac:dyDescent="0.2">
      <c r="A3451" s="27" t="s">
        <v>1917</v>
      </c>
      <c r="B3451" s="78">
        <v>39597</v>
      </c>
      <c r="C3451" s="63">
        <v>730</v>
      </c>
      <c r="D3451" s="64" t="s">
        <v>1410</v>
      </c>
      <c r="E3451" s="72">
        <v>22703</v>
      </c>
      <c r="F3451" s="62" t="s">
        <v>1594</v>
      </c>
      <c r="G3451" s="62" t="s">
        <v>1587</v>
      </c>
      <c r="H3451" s="62" t="s">
        <v>1597</v>
      </c>
    </row>
    <row r="3452" spans="1:8" x14ac:dyDescent="0.2">
      <c r="A3452" s="27" t="s">
        <v>1918</v>
      </c>
      <c r="B3452" s="78">
        <v>39597</v>
      </c>
      <c r="C3452" s="63">
        <v>211</v>
      </c>
      <c r="D3452" s="64" t="s">
        <v>1410</v>
      </c>
      <c r="E3452" s="72">
        <v>22703</v>
      </c>
      <c r="F3452" s="62" t="s">
        <v>1594</v>
      </c>
      <c r="G3452" s="62" t="s">
        <v>1587</v>
      </c>
      <c r="H3452" s="62" t="s">
        <v>1597</v>
      </c>
    </row>
    <row r="3453" spans="1:8" x14ac:dyDescent="0.2">
      <c r="A3453" s="27" t="s">
        <v>1920</v>
      </c>
      <c r="B3453" s="78">
        <v>39597</v>
      </c>
      <c r="C3453" s="63">
        <v>1068</v>
      </c>
      <c r="D3453" s="64" t="s">
        <v>1410</v>
      </c>
      <c r="E3453" s="72">
        <v>22703</v>
      </c>
      <c r="F3453" s="62" t="s">
        <v>1594</v>
      </c>
      <c r="G3453" s="62" t="s">
        <v>1587</v>
      </c>
      <c r="H3453" s="62" t="s">
        <v>1597</v>
      </c>
    </row>
    <row r="3454" spans="1:8" x14ac:dyDescent="0.2">
      <c r="A3454" s="27" t="s">
        <v>1921</v>
      </c>
      <c r="B3454" s="78">
        <v>39597</v>
      </c>
      <c r="C3454" s="63">
        <v>533</v>
      </c>
      <c r="D3454" s="64" t="s">
        <v>1410</v>
      </c>
      <c r="E3454" s="72">
        <v>22703</v>
      </c>
      <c r="F3454" s="62" t="s">
        <v>1594</v>
      </c>
      <c r="G3454" s="62" t="s">
        <v>1587</v>
      </c>
      <c r="H3454" s="62" t="s">
        <v>1597</v>
      </c>
    </row>
    <row r="3455" spans="1:8" x14ac:dyDescent="0.2">
      <c r="A3455" s="27" t="s">
        <v>1922</v>
      </c>
      <c r="B3455" s="78">
        <v>39601</v>
      </c>
      <c r="C3455" s="63">
        <v>680</v>
      </c>
      <c r="D3455" s="64" t="s">
        <v>1410</v>
      </c>
      <c r="E3455" s="72">
        <v>84.55</v>
      </c>
      <c r="F3455" s="62" t="s">
        <v>1610</v>
      </c>
      <c r="G3455" s="62" t="s">
        <v>1587</v>
      </c>
      <c r="H3455" s="62" t="s">
        <v>1557</v>
      </c>
    </row>
    <row r="3456" spans="1:8" x14ac:dyDescent="0.2">
      <c r="A3456" s="27" t="s">
        <v>1923</v>
      </c>
      <c r="B3456" s="78">
        <v>39601</v>
      </c>
      <c r="C3456" s="63">
        <v>691</v>
      </c>
      <c r="D3456" s="64" t="s">
        <v>1410</v>
      </c>
      <c r="E3456" s="72">
        <v>22035</v>
      </c>
      <c r="F3456" s="62" t="s">
        <v>1963</v>
      </c>
      <c r="G3456" s="62" t="s">
        <v>1587</v>
      </c>
      <c r="H3456" s="62" t="s">
        <v>1528</v>
      </c>
    </row>
    <row r="3457" spans="1:8" x14ac:dyDescent="0.2">
      <c r="A3457" s="27" t="s">
        <v>1924</v>
      </c>
      <c r="B3457" s="78">
        <v>39601</v>
      </c>
      <c r="C3457" s="63">
        <v>176</v>
      </c>
      <c r="D3457" s="64" t="s">
        <v>1410</v>
      </c>
      <c r="E3457" s="72">
        <v>22035</v>
      </c>
      <c r="F3457" s="62" t="s">
        <v>1599</v>
      </c>
      <c r="G3457" s="62" t="s">
        <v>1587</v>
      </c>
      <c r="H3457" s="62" t="s">
        <v>1528</v>
      </c>
    </row>
    <row r="3458" spans="1:8" x14ac:dyDescent="0.2">
      <c r="A3458" s="27" t="s">
        <v>1925</v>
      </c>
      <c r="B3458" s="78">
        <v>39602</v>
      </c>
      <c r="C3458" s="63">
        <v>528</v>
      </c>
      <c r="D3458" s="64" t="s">
        <v>1410</v>
      </c>
      <c r="E3458" s="72">
        <v>22035</v>
      </c>
      <c r="F3458" s="62" t="s">
        <v>1610</v>
      </c>
      <c r="G3458" s="62" t="s">
        <v>1587</v>
      </c>
      <c r="H3458" s="62" t="s">
        <v>1597</v>
      </c>
    </row>
    <row r="3459" spans="1:8" x14ac:dyDescent="0.2">
      <c r="A3459" s="27" t="s">
        <v>1926</v>
      </c>
      <c r="B3459" s="78">
        <v>39602</v>
      </c>
      <c r="C3459" s="63">
        <v>523</v>
      </c>
      <c r="D3459" s="64" t="s">
        <v>1410</v>
      </c>
      <c r="E3459" s="72">
        <v>22703</v>
      </c>
      <c r="F3459" s="62" t="s">
        <v>1610</v>
      </c>
      <c r="G3459" s="62" t="s">
        <v>1587</v>
      </c>
      <c r="H3459" s="62" t="s">
        <v>1557</v>
      </c>
    </row>
    <row r="3460" spans="1:8" x14ac:dyDescent="0.2">
      <c r="A3460" s="27" t="s">
        <v>1927</v>
      </c>
      <c r="B3460" s="78">
        <v>39602</v>
      </c>
      <c r="C3460" s="63">
        <v>1015</v>
      </c>
      <c r="D3460" s="64" t="s">
        <v>1410</v>
      </c>
      <c r="E3460" s="72">
        <v>2496</v>
      </c>
      <c r="F3460" s="62" t="s">
        <v>1610</v>
      </c>
      <c r="G3460" s="62" t="s">
        <v>1587</v>
      </c>
      <c r="H3460" s="62" t="s">
        <v>1535</v>
      </c>
    </row>
    <row r="3461" spans="1:8" x14ac:dyDescent="0.2">
      <c r="A3461" s="27" t="s">
        <v>1928</v>
      </c>
      <c r="B3461" s="78">
        <v>39602</v>
      </c>
      <c r="C3461" s="63">
        <v>1167</v>
      </c>
      <c r="D3461" s="64" t="s">
        <v>1410</v>
      </c>
      <c r="E3461" s="27">
        <v>136.5</v>
      </c>
      <c r="F3461" s="62" t="s">
        <v>1594</v>
      </c>
      <c r="G3461" s="62" t="s">
        <v>1587</v>
      </c>
      <c r="H3461" s="62" t="s">
        <v>1535</v>
      </c>
    </row>
    <row r="3462" spans="1:8" x14ac:dyDescent="0.2">
      <c r="A3462" s="27" t="s">
        <v>1929</v>
      </c>
      <c r="B3462" s="78">
        <v>39602</v>
      </c>
      <c r="C3462" s="63">
        <v>414</v>
      </c>
      <c r="D3462" s="64" t="s">
        <v>1447</v>
      </c>
      <c r="E3462" s="72">
        <v>131605.56</v>
      </c>
      <c r="F3462" s="62" t="s">
        <v>1594</v>
      </c>
      <c r="G3462" s="62" t="s">
        <v>1588</v>
      </c>
      <c r="H3462" s="62" t="s">
        <v>1607</v>
      </c>
    </row>
    <row r="3463" spans="1:8" x14ac:dyDescent="0.2">
      <c r="A3463" s="27" t="s">
        <v>1930</v>
      </c>
      <c r="B3463" s="78">
        <v>39604</v>
      </c>
      <c r="C3463" s="63">
        <v>928</v>
      </c>
      <c r="D3463" s="64" t="s">
        <v>1447</v>
      </c>
      <c r="E3463" s="72">
        <v>121971.2</v>
      </c>
      <c r="F3463" s="62" t="s">
        <v>1594</v>
      </c>
      <c r="G3463" s="62" t="s">
        <v>1587</v>
      </c>
      <c r="H3463" s="62" t="s">
        <v>1528</v>
      </c>
    </row>
    <row r="3464" spans="1:8" x14ac:dyDescent="0.2">
      <c r="A3464" s="27" t="s">
        <v>1931</v>
      </c>
      <c r="B3464" s="78">
        <v>39604</v>
      </c>
      <c r="C3464" s="63">
        <v>431</v>
      </c>
      <c r="D3464" s="64" t="s">
        <v>1447</v>
      </c>
      <c r="E3464" s="72">
        <v>117296.38</v>
      </c>
      <c r="F3464" s="62" t="s">
        <v>1594</v>
      </c>
      <c r="G3464" s="62" t="s">
        <v>1587</v>
      </c>
      <c r="H3464" s="62" t="s">
        <v>1597</v>
      </c>
    </row>
    <row r="3465" spans="1:8" x14ac:dyDescent="0.2">
      <c r="A3465" s="27" t="s">
        <v>1932</v>
      </c>
      <c r="B3465" s="78">
        <v>39604</v>
      </c>
      <c r="C3465" s="63">
        <v>1168</v>
      </c>
      <c r="D3465" s="64" t="s">
        <v>1447</v>
      </c>
      <c r="E3465" s="72">
        <v>126498.32</v>
      </c>
      <c r="F3465" s="62" t="s">
        <v>1610</v>
      </c>
      <c r="G3465" s="62" t="s">
        <v>1587</v>
      </c>
      <c r="H3465" s="62" t="s">
        <v>1597</v>
      </c>
    </row>
    <row r="3466" spans="1:8" x14ac:dyDescent="0.2">
      <c r="A3466" s="27" t="s">
        <v>1933</v>
      </c>
      <c r="B3466" s="78">
        <v>39604</v>
      </c>
      <c r="C3466" s="63">
        <v>1170</v>
      </c>
      <c r="D3466" s="64" t="s">
        <v>1447</v>
      </c>
      <c r="E3466" s="72">
        <v>122687.23</v>
      </c>
      <c r="F3466" s="62" t="s">
        <v>1594</v>
      </c>
      <c r="G3466" s="62" t="s">
        <v>1587</v>
      </c>
      <c r="H3466" s="62" t="s">
        <v>1557</v>
      </c>
    </row>
    <row r="3467" spans="1:8" x14ac:dyDescent="0.2">
      <c r="A3467" s="27" t="s">
        <v>1935</v>
      </c>
      <c r="B3467" s="78">
        <v>39608</v>
      </c>
      <c r="C3467" s="63">
        <v>1171</v>
      </c>
      <c r="D3467" s="64" t="s">
        <v>1447</v>
      </c>
      <c r="E3467" s="72">
        <v>146525.17000000001</v>
      </c>
      <c r="F3467" s="62" t="s">
        <v>1594</v>
      </c>
      <c r="G3467" s="62" t="s">
        <v>1587</v>
      </c>
      <c r="H3467" s="62" t="s">
        <v>1597</v>
      </c>
    </row>
    <row r="3468" spans="1:8" x14ac:dyDescent="0.2">
      <c r="A3468" s="27" t="s">
        <v>1936</v>
      </c>
      <c r="B3468" s="78">
        <v>39608</v>
      </c>
      <c r="C3468" s="63">
        <v>465</v>
      </c>
      <c r="D3468" s="64" t="s">
        <v>1447</v>
      </c>
      <c r="E3468" s="72">
        <v>148502.23000000001</v>
      </c>
      <c r="F3468" s="62" t="s">
        <v>1594</v>
      </c>
      <c r="G3468" s="62" t="s">
        <v>1587</v>
      </c>
      <c r="H3468" s="62" t="s">
        <v>1560</v>
      </c>
    </row>
    <row r="3469" spans="1:8" x14ac:dyDescent="0.2">
      <c r="A3469" s="27" t="s">
        <v>1937</v>
      </c>
      <c r="B3469" s="78">
        <v>39608</v>
      </c>
      <c r="C3469" s="63">
        <v>725</v>
      </c>
      <c r="D3469" s="64" t="s">
        <v>1447</v>
      </c>
      <c r="E3469" s="72">
        <v>50035</v>
      </c>
      <c r="F3469" s="62" t="s">
        <v>1594</v>
      </c>
      <c r="G3469" s="62" t="s">
        <v>1587</v>
      </c>
      <c r="H3469" s="62" t="s">
        <v>1538</v>
      </c>
    </row>
    <row r="3470" spans="1:8" x14ac:dyDescent="0.2">
      <c r="A3470" s="27" t="s">
        <v>1938</v>
      </c>
      <c r="B3470" s="78">
        <v>39608</v>
      </c>
      <c r="C3470" s="63">
        <v>1169</v>
      </c>
      <c r="D3470" s="64" t="s">
        <v>1447</v>
      </c>
      <c r="E3470" s="72">
        <v>2000</v>
      </c>
      <c r="F3470" s="62" t="s">
        <v>1594</v>
      </c>
      <c r="G3470" s="62" t="s">
        <v>1587</v>
      </c>
      <c r="H3470" s="62" t="s">
        <v>1542</v>
      </c>
    </row>
    <row r="3471" spans="1:8" x14ac:dyDescent="0.2">
      <c r="A3471" s="27" t="s">
        <v>1939</v>
      </c>
      <c r="B3471" s="78">
        <v>39610</v>
      </c>
      <c r="C3471" s="63">
        <v>1172</v>
      </c>
      <c r="D3471" s="64" t="s">
        <v>1447</v>
      </c>
      <c r="E3471" s="72">
        <v>840</v>
      </c>
      <c r="F3471" s="62" t="s">
        <v>2939</v>
      </c>
      <c r="G3471" s="62" t="s">
        <v>1588</v>
      </c>
      <c r="H3471" s="62" t="s">
        <v>2945</v>
      </c>
    </row>
    <row r="3472" spans="1:8" x14ac:dyDescent="0.2">
      <c r="A3472" s="27">
        <v>13</v>
      </c>
      <c r="B3472" s="78">
        <v>39615</v>
      </c>
      <c r="C3472" s="63">
        <v>545</v>
      </c>
      <c r="D3472" s="64" t="s">
        <v>1447</v>
      </c>
      <c r="E3472" s="72">
        <v>420</v>
      </c>
      <c r="F3472" s="62" t="s">
        <v>1601</v>
      </c>
      <c r="G3472" s="62" t="s">
        <v>1587</v>
      </c>
      <c r="H3472" s="62" t="s">
        <v>1548</v>
      </c>
    </row>
    <row r="3473" spans="1:8" x14ac:dyDescent="0.2">
      <c r="A3473" s="27" t="s">
        <v>1940</v>
      </c>
      <c r="B3473" s="78">
        <v>39615</v>
      </c>
      <c r="C3473" s="63">
        <v>1148</v>
      </c>
      <c r="D3473" s="64" t="s">
        <v>1447</v>
      </c>
      <c r="E3473" s="72">
        <v>2314</v>
      </c>
      <c r="F3473" s="62" t="s">
        <v>1594</v>
      </c>
      <c r="G3473" s="62" t="s">
        <v>1587</v>
      </c>
      <c r="H3473" s="62" t="s">
        <v>1573</v>
      </c>
    </row>
    <row r="3474" spans="1:8" x14ac:dyDescent="0.2">
      <c r="A3474" s="27" t="s">
        <v>1941</v>
      </c>
      <c r="B3474" s="78">
        <v>39616</v>
      </c>
      <c r="C3474" s="63">
        <v>1173</v>
      </c>
      <c r="D3474" s="64" t="s">
        <v>1447</v>
      </c>
      <c r="E3474" s="72">
        <v>5480.23</v>
      </c>
      <c r="F3474" s="62" t="s">
        <v>1594</v>
      </c>
      <c r="G3474" s="62" t="s">
        <v>1587</v>
      </c>
      <c r="H3474" s="62" t="s">
        <v>1597</v>
      </c>
    </row>
    <row r="3475" spans="1:8" x14ac:dyDescent="0.2">
      <c r="A3475" s="27" t="s">
        <v>1942</v>
      </c>
      <c r="B3475" s="78">
        <v>39618</v>
      </c>
      <c r="C3475" s="63">
        <v>1175</v>
      </c>
      <c r="D3475" s="64" t="s">
        <v>1447</v>
      </c>
      <c r="E3475" s="72">
        <v>128698.89</v>
      </c>
      <c r="F3475" s="62" t="s">
        <v>1601</v>
      </c>
      <c r="G3475" s="62" t="s">
        <v>1587</v>
      </c>
      <c r="H3475" s="62" t="s">
        <v>1548</v>
      </c>
    </row>
    <row r="3476" spans="1:8" x14ac:dyDescent="0.2">
      <c r="A3476" s="27" t="s">
        <v>1943</v>
      </c>
      <c r="B3476" s="78">
        <v>39618</v>
      </c>
      <c r="C3476" s="63">
        <v>1174</v>
      </c>
      <c r="D3476" s="64" t="s">
        <v>1447</v>
      </c>
      <c r="E3476" s="72">
        <v>-2950.11</v>
      </c>
      <c r="F3476" s="62" t="s">
        <v>1601</v>
      </c>
      <c r="G3476" s="62" t="s">
        <v>1587</v>
      </c>
      <c r="H3476" s="62" t="s">
        <v>1528</v>
      </c>
    </row>
    <row r="3477" spans="1:8" x14ac:dyDescent="0.2">
      <c r="A3477" s="27" t="s">
        <v>1945</v>
      </c>
      <c r="B3477" s="78">
        <v>39618</v>
      </c>
      <c r="C3477" s="63">
        <v>877</v>
      </c>
      <c r="D3477" s="64" t="s">
        <v>2946</v>
      </c>
      <c r="E3477" s="72">
        <v>6115</v>
      </c>
      <c r="F3477" s="62" t="s">
        <v>1594</v>
      </c>
      <c r="G3477" s="62" t="s">
        <v>1587</v>
      </c>
      <c r="H3477" s="62" t="s">
        <v>1538</v>
      </c>
    </row>
    <row r="3478" spans="1:8" x14ac:dyDescent="0.2">
      <c r="A3478" s="27" t="s">
        <v>1947</v>
      </c>
      <c r="B3478" s="78">
        <v>39618</v>
      </c>
      <c r="C3478" s="63">
        <v>656</v>
      </c>
      <c r="D3478" s="64" t="s">
        <v>2947</v>
      </c>
      <c r="E3478" s="72">
        <v>25400</v>
      </c>
      <c r="F3478" s="62" t="s">
        <v>1594</v>
      </c>
      <c r="G3478" s="62" t="s">
        <v>1587</v>
      </c>
      <c r="H3478" s="62" t="s">
        <v>1573</v>
      </c>
    </row>
    <row r="3479" spans="1:8" x14ac:dyDescent="0.2">
      <c r="A3479" s="27" t="s">
        <v>1949</v>
      </c>
      <c r="B3479" s="78">
        <v>39618</v>
      </c>
      <c r="C3479" s="63">
        <v>1085</v>
      </c>
      <c r="D3479" s="64" t="s">
        <v>2948</v>
      </c>
      <c r="E3479" s="72">
        <v>960</v>
      </c>
      <c r="F3479" s="62" t="s">
        <v>1594</v>
      </c>
      <c r="G3479" s="62" t="s">
        <v>1587</v>
      </c>
      <c r="H3479" s="62" t="s">
        <v>1530</v>
      </c>
    </row>
    <row r="3480" spans="1:8" x14ac:dyDescent="0.2">
      <c r="A3480" s="27" t="s">
        <v>1950</v>
      </c>
      <c r="B3480" s="78">
        <v>39618</v>
      </c>
      <c r="C3480" s="63">
        <v>43</v>
      </c>
      <c r="D3480" s="64" t="s">
        <v>2948</v>
      </c>
      <c r="E3480" s="72">
        <v>960</v>
      </c>
      <c r="F3480" s="62" t="s">
        <v>1594</v>
      </c>
      <c r="G3480" s="62" t="s">
        <v>1587</v>
      </c>
      <c r="H3480" s="62" t="s">
        <v>1597</v>
      </c>
    </row>
    <row r="3481" spans="1:8" x14ac:dyDescent="0.2">
      <c r="A3481" s="27" t="s">
        <v>1951</v>
      </c>
      <c r="B3481" s="78">
        <v>39618</v>
      </c>
      <c r="C3481" s="63">
        <v>1177</v>
      </c>
      <c r="D3481" s="64" t="s">
        <v>2949</v>
      </c>
      <c r="E3481" s="72">
        <v>3560</v>
      </c>
      <c r="F3481" s="62" t="s">
        <v>1594</v>
      </c>
      <c r="G3481" s="62" t="s">
        <v>1587</v>
      </c>
      <c r="H3481" s="62" t="s">
        <v>1597</v>
      </c>
    </row>
    <row r="3482" spans="1:8" x14ac:dyDescent="0.2">
      <c r="A3482" s="27" t="s">
        <v>1952</v>
      </c>
      <c r="B3482" s="78">
        <v>39618</v>
      </c>
      <c r="C3482" s="63">
        <v>487</v>
      </c>
      <c r="D3482" s="64" t="s">
        <v>2950</v>
      </c>
      <c r="E3482" s="72">
        <v>2999.05</v>
      </c>
      <c r="F3482" s="62" t="s">
        <v>1594</v>
      </c>
      <c r="G3482" s="62" t="s">
        <v>1587</v>
      </c>
      <c r="H3482" s="62" t="s">
        <v>1597</v>
      </c>
    </row>
    <row r="3483" spans="1:8" x14ac:dyDescent="0.2">
      <c r="A3483" s="27" t="s">
        <v>1953</v>
      </c>
      <c r="B3483" s="78">
        <v>39618</v>
      </c>
      <c r="C3483" s="63">
        <v>78</v>
      </c>
      <c r="D3483" s="64" t="s">
        <v>2950</v>
      </c>
      <c r="E3483" s="72">
        <v>3143.29</v>
      </c>
      <c r="F3483" s="62" t="s">
        <v>1594</v>
      </c>
      <c r="G3483" s="62" t="s">
        <v>1587</v>
      </c>
      <c r="H3483" s="62" t="s">
        <v>1597</v>
      </c>
    </row>
    <row r="3484" spans="1:8" x14ac:dyDescent="0.2">
      <c r="A3484" s="27" t="s">
        <v>1955</v>
      </c>
      <c r="B3484" s="78">
        <v>39618</v>
      </c>
      <c r="C3484" s="63">
        <v>1152</v>
      </c>
      <c r="D3484" s="64" t="s">
        <v>2950</v>
      </c>
      <c r="E3484" s="72">
        <v>3143.29</v>
      </c>
      <c r="F3484" s="62" t="s">
        <v>1610</v>
      </c>
      <c r="G3484" s="62" t="s">
        <v>1587</v>
      </c>
      <c r="H3484" s="62" t="s">
        <v>1539</v>
      </c>
    </row>
    <row r="3485" spans="1:8" x14ac:dyDescent="0.2">
      <c r="A3485" s="27" t="s">
        <v>1956</v>
      </c>
      <c r="B3485" s="78">
        <v>39622</v>
      </c>
      <c r="C3485" s="63">
        <v>1176</v>
      </c>
      <c r="D3485" s="64" t="s">
        <v>2950</v>
      </c>
      <c r="E3485" s="72">
        <v>4068.93</v>
      </c>
      <c r="F3485" s="62" t="s">
        <v>1963</v>
      </c>
      <c r="G3485" s="62" t="s">
        <v>1587</v>
      </c>
      <c r="H3485" s="62" t="s">
        <v>1551</v>
      </c>
    </row>
    <row r="3486" spans="1:8" x14ac:dyDescent="0.2">
      <c r="A3486" s="27" t="s">
        <v>1957</v>
      </c>
      <c r="B3486" s="78">
        <v>39622</v>
      </c>
      <c r="C3486" s="63">
        <v>64</v>
      </c>
      <c r="D3486" s="64" t="s">
        <v>2951</v>
      </c>
      <c r="E3486" s="72">
        <v>24550</v>
      </c>
      <c r="F3486" s="62" t="s">
        <v>1610</v>
      </c>
      <c r="G3486" s="62" t="s">
        <v>1587</v>
      </c>
      <c r="H3486" s="62" t="s">
        <v>1597</v>
      </c>
    </row>
    <row r="3487" spans="1:8" x14ac:dyDescent="0.2">
      <c r="A3487" s="27" t="s">
        <v>1958</v>
      </c>
      <c r="B3487" s="78">
        <v>39623</v>
      </c>
      <c r="C3487" s="63">
        <v>156</v>
      </c>
      <c r="D3487" s="64" t="s">
        <v>2951</v>
      </c>
      <c r="E3487" s="72">
        <v>228</v>
      </c>
      <c r="F3487" s="62" t="s">
        <v>1610</v>
      </c>
      <c r="G3487" s="62" t="s">
        <v>1587</v>
      </c>
      <c r="H3487" s="62" t="s">
        <v>1528</v>
      </c>
    </row>
    <row r="3488" spans="1:8" x14ac:dyDescent="0.2">
      <c r="A3488" s="27" t="s">
        <v>1965</v>
      </c>
      <c r="B3488" s="78">
        <v>39623</v>
      </c>
      <c r="C3488" s="63">
        <v>510</v>
      </c>
      <c r="D3488" s="64" t="s">
        <v>2952</v>
      </c>
      <c r="E3488" s="72">
        <v>43972</v>
      </c>
      <c r="F3488" s="62" t="s">
        <v>1594</v>
      </c>
      <c r="G3488" s="62" t="s">
        <v>1587</v>
      </c>
      <c r="H3488" s="62" t="s">
        <v>1540</v>
      </c>
    </row>
    <row r="3489" spans="1:8" x14ac:dyDescent="0.2">
      <c r="A3489" s="27" t="s">
        <v>1959</v>
      </c>
      <c r="B3489" s="78">
        <v>39623</v>
      </c>
      <c r="C3489" s="63">
        <v>1146</v>
      </c>
      <c r="D3489" s="64" t="s">
        <v>2952</v>
      </c>
      <c r="E3489" s="72">
        <v>935</v>
      </c>
      <c r="F3489" s="62" t="s">
        <v>1963</v>
      </c>
      <c r="G3489" s="62" t="s">
        <v>1587</v>
      </c>
      <c r="H3489" s="62" t="s">
        <v>1528</v>
      </c>
    </row>
    <row r="3490" spans="1:8" x14ac:dyDescent="0.2">
      <c r="A3490" s="27" t="s">
        <v>1960</v>
      </c>
      <c r="B3490" s="78">
        <v>39623</v>
      </c>
      <c r="C3490" s="63">
        <v>1146</v>
      </c>
      <c r="D3490" s="64" t="s">
        <v>2953</v>
      </c>
      <c r="E3490" s="72">
        <v>7560</v>
      </c>
      <c r="F3490" s="62" t="s">
        <v>1963</v>
      </c>
      <c r="G3490" s="62" t="s">
        <v>1587</v>
      </c>
      <c r="H3490" s="62" t="s">
        <v>1528</v>
      </c>
    </row>
    <row r="3491" spans="1:8" x14ac:dyDescent="0.2">
      <c r="A3491" s="27" t="s">
        <v>1961</v>
      </c>
      <c r="B3491" s="78">
        <v>39624</v>
      </c>
      <c r="C3491" s="63">
        <v>1178</v>
      </c>
      <c r="D3491" s="64" t="s">
        <v>2953</v>
      </c>
      <c r="E3491" s="27">
        <v>640</v>
      </c>
      <c r="F3491" s="62" t="s">
        <v>1610</v>
      </c>
      <c r="G3491" s="62" t="s">
        <v>1587</v>
      </c>
      <c r="H3491" s="62" t="s">
        <v>1597</v>
      </c>
    </row>
    <row r="3492" spans="1:8" x14ac:dyDescent="0.2">
      <c r="A3492" s="27" t="s">
        <v>1962</v>
      </c>
      <c r="B3492" s="78">
        <v>39625</v>
      </c>
      <c r="C3492" s="63">
        <v>414</v>
      </c>
      <c r="D3492" s="64" t="s">
        <v>2954</v>
      </c>
      <c r="E3492" s="72">
        <v>56800</v>
      </c>
      <c r="F3492" s="62" t="s">
        <v>1594</v>
      </c>
      <c r="G3492" s="62" t="s">
        <v>1588</v>
      </c>
      <c r="H3492" s="62" t="s">
        <v>1607</v>
      </c>
    </row>
    <row r="3493" spans="1:8" x14ac:dyDescent="0.2">
      <c r="A3493" s="27">
        <v>14</v>
      </c>
      <c r="B3493" s="78">
        <v>39626</v>
      </c>
      <c r="C3493" s="63">
        <v>376</v>
      </c>
      <c r="D3493" s="64" t="s">
        <v>2954</v>
      </c>
      <c r="E3493" s="72">
        <v>56800</v>
      </c>
      <c r="F3493" s="62" t="s">
        <v>1599</v>
      </c>
      <c r="G3493" s="62" t="s">
        <v>1587</v>
      </c>
      <c r="H3493" s="62" t="s">
        <v>1528</v>
      </c>
    </row>
    <row r="3494" spans="1:8" x14ac:dyDescent="0.2">
      <c r="A3494" s="27" t="s">
        <v>1964</v>
      </c>
      <c r="B3494" s="78">
        <v>39626</v>
      </c>
      <c r="C3494" s="63">
        <v>1045</v>
      </c>
      <c r="D3494" s="64" t="s">
        <v>2954</v>
      </c>
      <c r="E3494" s="72">
        <v>640</v>
      </c>
      <c r="F3494" s="62" t="s">
        <v>1594</v>
      </c>
      <c r="G3494" s="62" t="s">
        <v>1587</v>
      </c>
      <c r="H3494" s="62" t="s">
        <v>1538</v>
      </c>
    </row>
    <row r="3495" spans="1:8" x14ac:dyDescent="0.2">
      <c r="A3495" s="27" t="s">
        <v>1966</v>
      </c>
      <c r="B3495" s="78">
        <v>39626</v>
      </c>
      <c r="C3495" s="63">
        <v>456</v>
      </c>
      <c r="D3495" s="64" t="s">
        <v>2954</v>
      </c>
      <c r="E3495" s="72">
        <v>1544</v>
      </c>
      <c r="F3495" s="62" t="s">
        <v>1963</v>
      </c>
      <c r="G3495" s="62" t="s">
        <v>1587</v>
      </c>
      <c r="H3495" s="62" t="s">
        <v>1528</v>
      </c>
    </row>
    <row r="3496" spans="1:8" x14ac:dyDescent="0.2">
      <c r="A3496" s="27" t="s">
        <v>1968</v>
      </c>
      <c r="B3496" s="78">
        <v>39626</v>
      </c>
      <c r="C3496" s="63">
        <v>1038</v>
      </c>
      <c r="D3496" s="64" t="s">
        <v>2954</v>
      </c>
      <c r="E3496" s="72">
        <v>1544</v>
      </c>
      <c r="F3496" s="62" t="s">
        <v>1610</v>
      </c>
      <c r="G3496" s="62" t="s">
        <v>1587</v>
      </c>
      <c r="H3496" s="62" t="s">
        <v>1576</v>
      </c>
    </row>
    <row r="3497" spans="1:8" x14ac:dyDescent="0.2">
      <c r="A3497" s="27" t="s">
        <v>1970</v>
      </c>
      <c r="B3497" s="78">
        <v>39629</v>
      </c>
      <c r="C3497" s="63">
        <v>433</v>
      </c>
      <c r="D3497" s="64" t="s">
        <v>2954</v>
      </c>
      <c r="E3497" s="72">
        <v>1544</v>
      </c>
      <c r="F3497" s="62" t="s">
        <v>1610</v>
      </c>
      <c r="G3497" s="62" t="s">
        <v>1587</v>
      </c>
      <c r="H3497" s="62" t="s">
        <v>1539</v>
      </c>
    </row>
    <row r="3498" spans="1:8" x14ac:dyDescent="0.2">
      <c r="A3498" s="27" t="s">
        <v>1972</v>
      </c>
      <c r="B3498" s="78">
        <v>39630</v>
      </c>
      <c r="C3498" s="63">
        <v>645</v>
      </c>
      <c r="D3498" s="64" t="s">
        <v>2954</v>
      </c>
      <c r="E3498" s="72">
        <v>2629.85</v>
      </c>
      <c r="F3498" s="62" t="s">
        <v>1963</v>
      </c>
      <c r="G3498" s="62" t="s">
        <v>1587</v>
      </c>
      <c r="H3498" s="62" t="s">
        <v>1544</v>
      </c>
    </row>
    <row r="3499" spans="1:8" x14ac:dyDescent="0.2">
      <c r="A3499" s="27" t="s">
        <v>1974</v>
      </c>
      <c r="B3499" s="78">
        <v>39630</v>
      </c>
      <c r="C3499" s="63">
        <v>1180</v>
      </c>
      <c r="D3499" s="64" t="s">
        <v>2954</v>
      </c>
      <c r="E3499" s="72">
        <v>-449.26</v>
      </c>
      <c r="F3499" s="62" t="s">
        <v>1594</v>
      </c>
      <c r="G3499" s="62" t="s">
        <v>1587</v>
      </c>
      <c r="H3499" s="62" t="s">
        <v>1597</v>
      </c>
    </row>
    <row r="3500" spans="1:8" x14ac:dyDescent="0.2">
      <c r="A3500" s="27" t="s">
        <v>1975</v>
      </c>
      <c r="B3500" s="78">
        <v>39631</v>
      </c>
      <c r="C3500" s="63">
        <v>676</v>
      </c>
      <c r="D3500" s="64" t="s">
        <v>2954</v>
      </c>
      <c r="E3500" s="72">
        <v>1396.5</v>
      </c>
      <c r="F3500" s="62" t="s">
        <v>1610</v>
      </c>
      <c r="G3500" s="62" t="s">
        <v>1587</v>
      </c>
      <c r="H3500" s="62" t="s">
        <v>1597</v>
      </c>
    </row>
    <row r="3501" spans="1:8" x14ac:dyDescent="0.2">
      <c r="A3501" s="27" t="s">
        <v>1976</v>
      </c>
      <c r="B3501" s="78">
        <v>39631</v>
      </c>
      <c r="C3501" s="63">
        <v>1181</v>
      </c>
      <c r="D3501" s="64" t="s">
        <v>2954</v>
      </c>
      <c r="E3501" s="72">
        <v>1396.5</v>
      </c>
      <c r="F3501" s="62" t="s">
        <v>1594</v>
      </c>
      <c r="G3501" s="62" t="s">
        <v>1587</v>
      </c>
      <c r="H3501" s="62" t="s">
        <v>1538</v>
      </c>
    </row>
    <row r="3502" spans="1:8" x14ac:dyDescent="0.2">
      <c r="A3502" s="27" t="s">
        <v>1978</v>
      </c>
      <c r="B3502" s="78">
        <v>39631</v>
      </c>
      <c r="C3502" s="63">
        <v>975</v>
      </c>
      <c r="D3502" s="64" t="s">
        <v>2954</v>
      </c>
      <c r="E3502" s="72">
        <v>1205.5</v>
      </c>
      <c r="F3502" s="62" t="s">
        <v>1594</v>
      </c>
      <c r="G3502" s="62" t="s">
        <v>1588</v>
      </c>
      <c r="H3502" s="62" t="s">
        <v>2569</v>
      </c>
    </row>
    <row r="3503" spans="1:8" x14ac:dyDescent="0.2">
      <c r="A3503" s="27" t="s">
        <v>1979</v>
      </c>
      <c r="B3503" s="78">
        <v>39631</v>
      </c>
      <c r="C3503" s="63">
        <v>975</v>
      </c>
      <c r="D3503" s="64" t="s">
        <v>2954</v>
      </c>
      <c r="E3503" s="72">
        <v>-1396.5</v>
      </c>
      <c r="F3503" s="62" t="s">
        <v>1594</v>
      </c>
      <c r="G3503" s="62" t="s">
        <v>1588</v>
      </c>
      <c r="H3503" s="62" t="s">
        <v>2569</v>
      </c>
    </row>
    <row r="3504" spans="1:8" x14ac:dyDescent="0.2">
      <c r="A3504" s="27" t="s">
        <v>1980</v>
      </c>
      <c r="B3504" s="78">
        <v>39633</v>
      </c>
      <c r="C3504" s="63">
        <v>1038</v>
      </c>
      <c r="D3504" s="64" t="s">
        <v>2954</v>
      </c>
      <c r="E3504" s="72">
        <v>-1396.5</v>
      </c>
      <c r="F3504" s="62" t="s">
        <v>1610</v>
      </c>
      <c r="G3504" s="62" t="s">
        <v>1587</v>
      </c>
      <c r="H3504" s="62" t="s">
        <v>1576</v>
      </c>
    </row>
    <row r="3505" spans="1:8" x14ac:dyDescent="0.2">
      <c r="A3505" s="27" t="s">
        <v>1982</v>
      </c>
      <c r="B3505" s="78">
        <v>39633</v>
      </c>
      <c r="C3505" s="63">
        <v>883</v>
      </c>
      <c r="D3505" s="64" t="s">
        <v>2954</v>
      </c>
      <c r="E3505" s="72">
        <v>-1205.5</v>
      </c>
      <c r="F3505" s="62" t="s">
        <v>1599</v>
      </c>
      <c r="G3505" s="62" t="s">
        <v>1587</v>
      </c>
      <c r="H3505" s="62" t="s">
        <v>1528</v>
      </c>
    </row>
    <row r="3506" spans="1:8" x14ac:dyDescent="0.2">
      <c r="A3506" s="27" t="s">
        <v>1984</v>
      </c>
      <c r="B3506" s="78">
        <v>39633</v>
      </c>
      <c r="C3506" s="63">
        <v>794</v>
      </c>
      <c r="D3506" s="64" t="s">
        <v>2954</v>
      </c>
      <c r="E3506" s="72">
        <v>980</v>
      </c>
      <c r="F3506" s="62" t="s">
        <v>1963</v>
      </c>
      <c r="G3506" s="62" t="s">
        <v>1587</v>
      </c>
      <c r="H3506" s="62" t="s">
        <v>1528</v>
      </c>
    </row>
    <row r="3507" spans="1:8" x14ac:dyDescent="0.2">
      <c r="A3507" s="27" t="s">
        <v>1985</v>
      </c>
      <c r="B3507" s="78">
        <v>39633</v>
      </c>
      <c r="C3507" s="63">
        <v>1182</v>
      </c>
      <c r="D3507" s="64" t="s">
        <v>2954</v>
      </c>
      <c r="E3507" s="72">
        <v>1478</v>
      </c>
      <c r="F3507" s="62" t="s">
        <v>1594</v>
      </c>
      <c r="G3507" s="62" t="s">
        <v>1587</v>
      </c>
      <c r="H3507" s="62" t="s">
        <v>1597</v>
      </c>
    </row>
    <row r="3508" spans="1:8" x14ac:dyDescent="0.2">
      <c r="A3508" s="27" t="s">
        <v>1986</v>
      </c>
      <c r="B3508" s="78">
        <v>39636</v>
      </c>
      <c r="C3508" s="63">
        <v>1183</v>
      </c>
      <c r="D3508" s="64" t="s">
        <v>2954</v>
      </c>
      <c r="E3508" s="72">
        <v>-980</v>
      </c>
      <c r="F3508" s="62" t="s">
        <v>1599</v>
      </c>
      <c r="G3508" s="62" t="s">
        <v>1587</v>
      </c>
      <c r="H3508" s="62" t="s">
        <v>1528</v>
      </c>
    </row>
    <row r="3509" spans="1:8" x14ac:dyDescent="0.2">
      <c r="A3509" s="27" t="s">
        <v>1988</v>
      </c>
      <c r="B3509" s="78">
        <v>39636</v>
      </c>
      <c r="C3509" s="63">
        <v>504</v>
      </c>
      <c r="D3509" s="64" t="s">
        <v>2955</v>
      </c>
      <c r="E3509" s="72">
        <v>1500</v>
      </c>
      <c r="F3509" s="62" t="s">
        <v>1963</v>
      </c>
      <c r="G3509" s="62" t="s">
        <v>1587</v>
      </c>
      <c r="H3509" s="62" t="s">
        <v>1528</v>
      </c>
    </row>
    <row r="3510" spans="1:8" x14ac:dyDescent="0.2">
      <c r="A3510" s="27" t="s">
        <v>1989</v>
      </c>
      <c r="B3510" s="78">
        <v>39636</v>
      </c>
      <c r="C3510" s="63">
        <v>1137</v>
      </c>
      <c r="D3510" s="64" t="s">
        <v>2955</v>
      </c>
      <c r="E3510" s="72">
        <v>1740</v>
      </c>
      <c r="F3510" s="62" t="s">
        <v>1963</v>
      </c>
      <c r="G3510" s="62" t="s">
        <v>1587</v>
      </c>
      <c r="H3510" s="62" t="s">
        <v>1551</v>
      </c>
    </row>
    <row r="3511" spans="1:8" x14ac:dyDescent="0.2">
      <c r="A3511" s="27" t="s">
        <v>1991</v>
      </c>
      <c r="B3511" s="78">
        <v>39636</v>
      </c>
      <c r="C3511" s="63">
        <v>592</v>
      </c>
      <c r="D3511" s="64" t="s">
        <v>2955</v>
      </c>
      <c r="E3511" s="72">
        <v>1740</v>
      </c>
      <c r="F3511" s="62" t="s">
        <v>1963</v>
      </c>
      <c r="G3511" s="62" t="s">
        <v>1587</v>
      </c>
      <c r="H3511" s="62" t="s">
        <v>1528</v>
      </c>
    </row>
    <row r="3512" spans="1:8" x14ac:dyDescent="0.2">
      <c r="A3512" s="27" t="s">
        <v>1992</v>
      </c>
      <c r="B3512" s="78">
        <v>39637</v>
      </c>
      <c r="C3512" s="63">
        <v>144</v>
      </c>
      <c r="D3512" s="64" t="s">
        <v>2955</v>
      </c>
      <c r="E3512" s="72">
        <v>1740</v>
      </c>
      <c r="F3512" s="62" t="s">
        <v>1610</v>
      </c>
      <c r="G3512" s="62" t="s">
        <v>1587</v>
      </c>
      <c r="H3512" s="62" t="s">
        <v>1538</v>
      </c>
    </row>
    <row r="3513" spans="1:8" x14ac:dyDescent="0.2">
      <c r="A3513" s="27" t="s">
        <v>1993</v>
      </c>
      <c r="B3513" s="78">
        <v>39638</v>
      </c>
      <c r="C3513" s="63">
        <v>698</v>
      </c>
      <c r="D3513" s="64" t="s">
        <v>2956</v>
      </c>
      <c r="E3513" s="72">
        <v>1875</v>
      </c>
      <c r="F3513" s="62" t="s">
        <v>1594</v>
      </c>
      <c r="G3513" s="62" t="s">
        <v>1587</v>
      </c>
      <c r="H3513" s="62" t="s">
        <v>1597</v>
      </c>
    </row>
    <row r="3514" spans="1:8" x14ac:dyDescent="0.2">
      <c r="A3514" s="27" t="s">
        <v>1995</v>
      </c>
      <c r="B3514" s="78">
        <v>39639</v>
      </c>
      <c r="C3514" s="63">
        <v>63</v>
      </c>
      <c r="D3514" s="64" t="s">
        <v>2957</v>
      </c>
      <c r="E3514" s="72">
        <v>1680</v>
      </c>
      <c r="F3514" s="62" t="s">
        <v>1599</v>
      </c>
      <c r="G3514" s="62" t="s">
        <v>1587</v>
      </c>
      <c r="H3514" s="62" t="s">
        <v>1528</v>
      </c>
    </row>
    <row r="3515" spans="1:8" x14ac:dyDescent="0.2">
      <c r="A3515" s="27" t="s">
        <v>1996</v>
      </c>
      <c r="B3515" s="78">
        <v>39643</v>
      </c>
      <c r="C3515" s="63">
        <v>700</v>
      </c>
      <c r="D3515" s="64" t="s">
        <v>2957</v>
      </c>
      <c r="E3515" s="72">
        <v>5463.5</v>
      </c>
      <c r="F3515" s="62" t="s">
        <v>1963</v>
      </c>
      <c r="G3515" s="62" t="s">
        <v>1587</v>
      </c>
      <c r="H3515" s="62" t="s">
        <v>1551</v>
      </c>
    </row>
    <row r="3516" spans="1:8" x14ac:dyDescent="0.2">
      <c r="A3516" s="27" t="s">
        <v>1997</v>
      </c>
      <c r="B3516" s="78">
        <v>39643</v>
      </c>
      <c r="C3516" s="63">
        <v>743</v>
      </c>
      <c r="D3516" s="64" t="s">
        <v>2957</v>
      </c>
      <c r="E3516" s="72">
        <v>10010</v>
      </c>
      <c r="F3516" s="62" t="s">
        <v>1963</v>
      </c>
      <c r="G3516" s="62" t="s">
        <v>1587</v>
      </c>
      <c r="H3516" s="62" t="s">
        <v>1560</v>
      </c>
    </row>
    <row r="3517" spans="1:8" x14ac:dyDescent="0.2">
      <c r="A3517" s="27" t="s">
        <v>1998</v>
      </c>
      <c r="B3517" s="78">
        <v>39643</v>
      </c>
      <c r="C3517" s="63">
        <v>442</v>
      </c>
      <c r="D3517" s="64" t="s">
        <v>2957</v>
      </c>
      <c r="E3517" s="72">
        <v>3850</v>
      </c>
      <c r="F3517" s="62" t="s">
        <v>1963</v>
      </c>
      <c r="G3517" s="62" t="s">
        <v>1587</v>
      </c>
      <c r="H3517" s="62" t="s">
        <v>1528</v>
      </c>
    </row>
    <row r="3518" spans="1:8" x14ac:dyDescent="0.2">
      <c r="A3518" s="27" t="s">
        <v>2001</v>
      </c>
      <c r="B3518" s="78">
        <v>39643</v>
      </c>
      <c r="C3518" s="63">
        <v>384</v>
      </c>
      <c r="D3518" s="64" t="s">
        <v>288</v>
      </c>
      <c r="E3518" s="72">
        <v>9421.2099999999991</v>
      </c>
      <c r="F3518" s="62" t="s">
        <v>1610</v>
      </c>
      <c r="G3518" s="62" t="s">
        <v>1587</v>
      </c>
      <c r="H3518" s="62" t="s">
        <v>1597</v>
      </c>
    </row>
    <row r="3519" spans="1:8" x14ac:dyDescent="0.2">
      <c r="A3519" s="27" t="s">
        <v>1999</v>
      </c>
      <c r="B3519" s="78">
        <v>39645</v>
      </c>
      <c r="C3519" s="63">
        <v>414</v>
      </c>
      <c r="D3519" s="64" t="s">
        <v>288</v>
      </c>
      <c r="E3519" s="72">
        <v>9421.2099999999991</v>
      </c>
      <c r="F3519" s="62" t="s">
        <v>1610</v>
      </c>
      <c r="G3519" s="62" t="s">
        <v>1588</v>
      </c>
      <c r="H3519" s="62" t="s">
        <v>1607</v>
      </c>
    </row>
    <row r="3520" spans="1:8" x14ac:dyDescent="0.2">
      <c r="A3520" s="27">
        <v>15</v>
      </c>
      <c r="B3520" s="78">
        <v>39646</v>
      </c>
      <c r="C3520" s="63">
        <v>1120</v>
      </c>
      <c r="D3520" s="64" t="s">
        <v>288</v>
      </c>
      <c r="E3520" s="72">
        <v>9421.2099999999991</v>
      </c>
      <c r="F3520" s="62" t="s">
        <v>1594</v>
      </c>
      <c r="G3520" s="62" t="s">
        <v>1587</v>
      </c>
      <c r="H3520" s="62" t="s">
        <v>1548</v>
      </c>
    </row>
    <row r="3521" spans="1:8" x14ac:dyDescent="0.2">
      <c r="A3521" s="27">
        <v>16</v>
      </c>
      <c r="B3521" s="78">
        <v>39646</v>
      </c>
      <c r="C3521" s="63">
        <v>606</v>
      </c>
      <c r="D3521" s="64" t="s">
        <v>288</v>
      </c>
      <c r="E3521" s="72">
        <v>9421.2099999999991</v>
      </c>
      <c r="F3521" s="62" t="s">
        <v>1594</v>
      </c>
      <c r="G3521" s="62" t="s">
        <v>1587</v>
      </c>
      <c r="H3521" s="62" t="s">
        <v>1541</v>
      </c>
    </row>
    <row r="3522" spans="1:8" x14ac:dyDescent="0.2">
      <c r="A3522" s="27" t="s">
        <v>2000</v>
      </c>
      <c r="B3522" s="78">
        <v>39646</v>
      </c>
      <c r="C3522" s="63">
        <v>606</v>
      </c>
      <c r="D3522" s="64" t="s">
        <v>288</v>
      </c>
      <c r="E3522" s="72">
        <v>462.94</v>
      </c>
      <c r="F3522" s="62" t="s">
        <v>1594</v>
      </c>
      <c r="G3522" s="62" t="s">
        <v>1587</v>
      </c>
      <c r="H3522" s="62" t="s">
        <v>1541</v>
      </c>
    </row>
    <row r="3523" spans="1:8" x14ac:dyDescent="0.2">
      <c r="A3523" s="27">
        <v>17</v>
      </c>
      <c r="B3523" s="78">
        <v>39647</v>
      </c>
      <c r="C3523" s="63">
        <v>934</v>
      </c>
      <c r="D3523" s="64" t="s">
        <v>288</v>
      </c>
      <c r="E3523" s="72">
        <v>462.94</v>
      </c>
      <c r="F3523" s="62" t="s">
        <v>1963</v>
      </c>
      <c r="G3523" s="62" t="s">
        <v>1587</v>
      </c>
      <c r="H3523" s="62" t="s">
        <v>1528</v>
      </c>
    </row>
    <row r="3524" spans="1:8" x14ac:dyDescent="0.2">
      <c r="A3524" s="27" t="s">
        <v>2002</v>
      </c>
      <c r="B3524" s="78">
        <v>39647</v>
      </c>
      <c r="C3524" s="63">
        <v>934</v>
      </c>
      <c r="D3524" s="64" t="s">
        <v>288</v>
      </c>
      <c r="E3524" s="72">
        <v>462.94</v>
      </c>
      <c r="F3524" s="62" t="s">
        <v>1963</v>
      </c>
      <c r="G3524" s="62" t="s">
        <v>1587</v>
      </c>
      <c r="H3524" s="62" t="s">
        <v>1528</v>
      </c>
    </row>
    <row r="3525" spans="1:8" x14ac:dyDescent="0.2">
      <c r="A3525" s="27" t="s">
        <v>2003</v>
      </c>
      <c r="B3525" s="78">
        <v>39647</v>
      </c>
      <c r="C3525" s="63">
        <v>700</v>
      </c>
      <c r="D3525" s="64" t="s">
        <v>288</v>
      </c>
      <c r="E3525" s="72">
        <v>462.94</v>
      </c>
      <c r="F3525" s="62" t="s">
        <v>1963</v>
      </c>
      <c r="G3525" s="62" t="s">
        <v>1587</v>
      </c>
      <c r="H3525" s="62" t="s">
        <v>1551</v>
      </c>
    </row>
    <row r="3526" spans="1:8" x14ac:dyDescent="0.2">
      <c r="A3526" s="27" t="s">
        <v>2004</v>
      </c>
      <c r="B3526" s="78">
        <v>39647</v>
      </c>
      <c r="C3526" s="63">
        <v>750</v>
      </c>
      <c r="D3526" s="64" t="s">
        <v>288</v>
      </c>
      <c r="E3526" s="72">
        <v>462.94</v>
      </c>
      <c r="F3526" s="62" t="s">
        <v>1610</v>
      </c>
      <c r="G3526" s="62" t="s">
        <v>1587</v>
      </c>
      <c r="H3526" s="62" t="s">
        <v>1557</v>
      </c>
    </row>
    <row r="3527" spans="1:8" x14ac:dyDescent="0.2">
      <c r="A3527" s="27" t="s">
        <v>2005</v>
      </c>
      <c r="B3527" s="78">
        <v>39650</v>
      </c>
      <c r="C3527" s="63">
        <v>264</v>
      </c>
      <c r="D3527" s="64" t="s">
        <v>288</v>
      </c>
      <c r="E3527" s="72">
        <v>462.94</v>
      </c>
      <c r="F3527" s="62" t="s">
        <v>1594</v>
      </c>
      <c r="G3527" s="62" t="s">
        <v>1587</v>
      </c>
      <c r="H3527" s="62" t="s">
        <v>1597</v>
      </c>
    </row>
    <row r="3528" spans="1:8" x14ac:dyDescent="0.2">
      <c r="A3528" s="27" t="s">
        <v>2006</v>
      </c>
      <c r="B3528" s="78">
        <v>39650</v>
      </c>
      <c r="C3528" s="63">
        <v>882</v>
      </c>
      <c r="D3528" s="64" t="s">
        <v>288</v>
      </c>
      <c r="E3528" s="72">
        <v>462.94</v>
      </c>
      <c r="F3528" s="62" t="s">
        <v>1594</v>
      </c>
      <c r="G3528" s="62" t="s">
        <v>1587</v>
      </c>
      <c r="H3528" s="62" t="s">
        <v>1597</v>
      </c>
    </row>
    <row r="3529" spans="1:8" x14ac:dyDescent="0.2">
      <c r="A3529" s="27" t="s">
        <v>2007</v>
      </c>
      <c r="B3529" s="78">
        <v>39650</v>
      </c>
      <c r="C3529" s="63">
        <v>121</v>
      </c>
      <c r="D3529" s="64" t="s">
        <v>288</v>
      </c>
      <c r="E3529" s="72">
        <v>462.94</v>
      </c>
      <c r="F3529" s="62" t="s">
        <v>1610</v>
      </c>
      <c r="G3529" s="62" t="s">
        <v>1587</v>
      </c>
      <c r="H3529" s="62" t="s">
        <v>1597</v>
      </c>
    </row>
    <row r="3530" spans="1:8" x14ac:dyDescent="0.2">
      <c r="A3530" s="27">
        <v>18</v>
      </c>
      <c r="B3530" s="78">
        <v>39651</v>
      </c>
      <c r="C3530" s="63">
        <v>289</v>
      </c>
      <c r="D3530" s="64" t="s">
        <v>288</v>
      </c>
      <c r="E3530" s="72">
        <v>462.94</v>
      </c>
      <c r="F3530" s="62" t="s">
        <v>1599</v>
      </c>
      <c r="G3530" s="62" t="s">
        <v>1587</v>
      </c>
      <c r="H3530" s="62" t="s">
        <v>1528</v>
      </c>
    </row>
    <row r="3531" spans="1:8" x14ac:dyDescent="0.2">
      <c r="A3531" s="27" t="s">
        <v>2008</v>
      </c>
      <c r="B3531" s="78">
        <v>39651</v>
      </c>
      <c r="C3531" s="63">
        <v>1001</v>
      </c>
      <c r="D3531" s="64" t="s">
        <v>288</v>
      </c>
      <c r="E3531" s="72">
        <v>462.94</v>
      </c>
      <c r="F3531" s="62" t="s">
        <v>1594</v>
      </c>
      <c r="G3531" s="62" t="s">
        <v>1587</v>
      </c>
      <c r="H3531" s="62" t="s">
        <v>1528</v>
      </c>
    </row>
    <row r="3532" spans="1:8" x14ac:dyDescent="0.2">
      <c r="A3532" s="27" t="s">
        <v>2009</v>
      </c>
      <c r="B3532" s="78">
        <v>39651</v>
      </c>
      <c r="C3532" s="63">
        <v>1183</v>
      </c>
      <c r="D3532" s="64" t="s">
        <v>288</v>
      </c>
      <c r="E3532" s="72">
        <v>462.94</v>
      </c>
      <c r="F3532" s="62" t="s">
        <v>1599</v>
      </c>
      <c r="G3532" s="62" t="s">
        <v>1587</v>
      </c>
      <c r="H3532" s="62" t="s">
        <v>1528</v>
      </c>
    </row>
    <row r="3533" spans="1:8" x14ac:dyDescent="0.2">
      <c r="A3533" s="27" t="s">
        <v>2010</v>
      </c>
      <c r="B3533" s="78">
        <v>39653</v>
      </c>
      <c r="C3533" s="63">
        <v>859</v>
      </c>
      <c r="D3533" s="64" t="s">
        <v>288</v>
      </c>
      <c r="E3533" s="72">
        <v>462.94</v>
      </c>
      <c r="F3533" s="62" t="s">
        <v>1594</v>
      </c>
      <c r="G3533" s="62" t="s">
        <v>1587</v>
      </c>
      <c r="H3533" s="62" t="s">
        <v>1538</v>
      </c>
    </row>
    <row r="3534" spans="1:8" x14ac:dyDescent="0.2">
      <c r="A3534" s="27" t="s">
        <v>2121</v>
      </c>
      <c r="B3534" s="78">
        <v>39653</v>
      </c>
      <c r="C3534" s="63">
        <v>764</v>
      </c>
      <c r="D3534" s="64" t="s">
        <v>288</v>
      </c>
      <c r="E3534" s="72">
        <v>462.94</v>
      </c>
      <c r="F3534" s="62" t="s">
        <v>1594</v>
      </c>
      <c r="G3534" s="62" t="s">
        <v>1587</v>
      </c>
      <c r="H3534" s="62" t="s">
        <v>1557</v>
      </c>
    </row>
    <row r="3535" spans="1:8" x14ac:dyDescent="0.2">
      <c r="A3535" s="27" t="s">
        <v>2012</v>
      </c>
      <c r="B3535" s="78">
        <v>39653</v>
      </c>
      <c r="C3535" s="63">
        <v>1001</v>
      </c>
      <c r="D3535" s="64" t="s">
        <v>288</v>
      </c>
      <c r="E3535" s="72">
        <v>-462.94</v>
      </c>
      <c r="F3535" s="62" t="s">
        <v>1594</v>
      </c>
      <c r="G3535" s="62" t="s">
        <v>1587</v>
      </c>
      <c r="H3535" s="62" t="s">
        <v>1528</v>
      </c>
    </row>
    <row r="3536" spans="1:8" x14ac:dyDescent="0.2">
      <c r="A3536" s="27" t="s">
        <v>2013</v>
      </c>
      <c r="B3536" s="78">
        <v>39653</v>
      </c>
      <c r="C3536" s="63">
        <v>78</v>
      </c>
      <c r="D3536" s="64" t="s">
        <v>288</v>
      </c>
      <c r="E3536" s="72">
        <v>462.94</v>
      </c>
      <c r="F3536" s="62" t="s">
        <v>1594</v>
      </c>
      <c r="G3536" s="62" t="s">
        <v>1587</v>
      </c>
      <c r="H3536" s="62" t="s">
        <v>1597</v>
      </c>
    </row>
    <row r="3537" spans="1:8" x14ac:dyDescent="0.2">
      <c r="A3537" s="27" t="s">
        <v>2014</v>
      </c>
      <c r="B3537" s="78">
        <v>39653</v>
      </c>
      <c r="C3537" s="63">
        <v>870</v>
      </c>
      <c r="D3537" s="64" t="s">
        <v>288</v>
      </c>
      <c r="E3537" s="72">
        <v>462.94</v>
      </c>
      <c r="F3537" s="62" t="s">
        <v>1594</v>
      </c>
      <c r="G3537" s="62" t="s">
        <v>1587</v>
      </c>
      <c r="H3537" s="62" t="s">
        <v>1597</v>
      </c>
    </row>
    <row r="3538" spans="1:8" x14ac:dyDescent="0.2">
      <c r="A3538" s="27" t="s">
        <v>2015</v>
      </c>
      <c r="B3538" s="78">
        <v>39653</v>
      </c>
      <c r="C3538" s="63">
        <v>356</v>
      </c>
      <c r="D3538" s="64" t="s">
        <v>288</v>
      </c>
      <c r="E3538" s="72">
        <v>462.94</v>
      </c>
      <c r="F3538" s="62" t="s">
        <v>1594</v>
      </c>
      <c r="G3538" s="62" t="s">
        <v>1587</v>
      </c>
      <c r="H3538" s="62" t="s">
        <v>1538</v>
      </c>
    </row>
    <row r="3539" spans="1:8" x14ac:dyDescent="0.2">
      <c r="A3539" s="27" t="s">
        <v>2017</v>
      </c>
      <c r="B3539" s="78">
        <v>39653</v>
      </c>
      <c r="C3539" s="63">
        <v>931</v>
      </c>
      <c r="D3539" s="64" t="s">
        <v>288</v>
      </c>
      <c r="E3539" s="72">
        <v>462.94</v>
      </c>
      <c r="F3539" s="62" t="s">
        <v>1594</v>
      </c>
      <c r="G3539" s="62" t="s">
        <v>1587</v>
      </c>
      <c r="H3539" s="62" t="s">
        <v>1528</v>
      </c>
    </row>
    <row r="3540" spans="1:8" x14ac:dyDescent="0.2">
      <c r="A3540" s="27" t="s">
        <v>2018</v>
      </c>
      <c r="B3540" s="78">
        <v>39657</v>
      </c>
      <c r="C3540" s="63">
        <v>1184</v>
      </c>
      <c r="D3540" s="64" t="s">
        <v>288</v>
      </c>
      <c r="E3540" s="72">
        <v>462.94</v>
      </c>
      <c r="F3540" s="62" t="s">
        <v>1963</v>
      </c>
      <c r="G3540" s="62" t="s">
        <v>1587</v>
      </c>
      <c r="H3540" s="62" t="s">
        <v>1528</v>
      </c>
    </row>
    <row r="3541" spans="1:8" x14ac:dyDescent="0.2">
      <c r="A3541" s="27" t="s">
        <v>2019</v>
      </c>
      <c r="B3541" s="78">
        <v>39657</v>
      </c>
      <c r="C3541" s="63">
        <v>1185</v>
      </c>
      <c r="D3541" s="64" t="s">
        <v>288</v>
      </c>
      <c r="E3541" s="72">
        <v>462.94</v>
      </c>
      <c r="F3541" s="62" t="s">
        <v>1963</v>
      </c>
      <c r="G3541" s="62" t="s">
        <v>1587</v>
      </c>
      <c r="H3541" s="62" t="s">
        <v>1528</v>
      </c>
    </row>
    <row r="3542" spans="1:8" x14ac:dyDescent="0.2">
      <c r="A3542" s="27" t="s">
        <v>2020</v>
      </c>
      <c r="B3542" s="78">
        <v>39657</v>
      </c>
      <c r="C3542" s="63">
        <v>562</v>
      </c>
      <c r="D3542" s="64" t="s">
        <v>288</v>
      </c>
      <c r="E3542" s="72">
        <v>462.94</v>
      </c>
      <c r="F3542" s="62" t="s">
        <v>1963</v>
      </c>
      <c r="G3542" s="62" t="s">
        <v>1587</v>
      </c>
      <c r="H3542" s="62" t="s">
        <v>1528</v>
      </c>
    </row>
    <row r="3543" spans="1:8" x14ac:dyDescent="0.2">
      <c r="A3543" s="27" t="s">
        <v>2021</v>
      </c>
      <c r="B3543" s="78">
        <v>39657</v>
      </c>
      <c r="C3543" s="63">
        <v>1147</v>
      </c>
      <c r="D3543" s="64" t="s">
        <v>288</v>
      </c>
      <c r="E3543" s="72">
        <v>462.94</v>
      </c>
      <c r="F3543" s="62" t="s">
        <v>1610</v>
      </c>
      <c r="G3543" s="62" t="s">
        <v>1587</v>
      </c>
      <c r="H3543" s="62" t="s">
        <v>1555</v>
      </c>
    </row>
    <row r="3544" spans="1:8" x14ac:dyDescent="0.2">
      <c r="A3544" s="27" t="s">
        <v>2022</v>
      </c>
      <c r="B3544" s="78">
        <v>39657</v>
      </c>
      <c r="C3544" s="63">
        <v>775</v>
      </c>
      <c r="D3544" s="64" t="s">
        <v>288</v>
      </c>
      <c r="E3544" s="72">
        <v>462.94</v>
      </c>
      <c r="F3544" s="62" t="s">
        <v>1610</v>
      </c>
      <c r="G3544" s="62" t="s">
        <v>1587</v>
      </c>
      <c r="H3544" s="62" t="s">
        <v>1544</v>
      </c>
    </row>
    <row r="3545" spans="1:8" x14ac:dyDescent="0.2">
      <c r="A3545" s="27" t="s">
        <v>2016</v>
      </c>
      <c r="B3545" s="78">
        <v>39657</v>
      </c>
      <c r="C3545" s="63">
        <v>156</v>
      </c>
      <c r="D3545" s="64" t="s">
        <v>288</v>
      </c>
      <c r="E3545" s="72">
        <v>9421.2099999999991</v>
      </c>
      <c r="F3545" s="62" t="s">
        <v>1963</v>
      </c>
      <c r="G3545" s="62" t="s">
        <v>1587</v>
      </c>
      <c r="H3545" s="62" t="s">
        <v>1528</v>
      </c>
    </row>
    <row r="3546" spans="1:8" x14ac:dyDescent="0.2">
      <c r="A3546" s="27">
        <v>19</v>
      </c>
      <c r="B3546" s="78">
        <v>39658</v>
      </c>
      <c r="C3546" s="63">
        <v>883</v>
      </c>
      <c r="D3546" s="64" t="s">
        <v>288</v>
      </c>
      <c r="E3546" s="72">
        <v>9421.2099999999991</v>
      </c>
      <c r="F3546" s="62" t="s">
        <v>1599</v>
      </c>
      <c r="G3546" s="62" t="s">
        <v>1587</v>
      </c>
      <c r="H3546" s="62" t="s">
        <v>1528</v>
      </c>
    </row>
    <row r="3547" spans="1:8" x14ac:dyDescent="0.2">
      <c r="A3547" s="27" t="s">
        <v>2023</v>
      </c>
      <c r="B3547" s="78">
        <v>39658</v>
      </c>
      <c r="C3547" s="63">
        <v>1186</v>
      </c>
      <c r="D3547" s="64" t="s">
        <v>288</v>
      </c>
      <c r="E3547" s="72">
        <v>9421.2099999999991</v>
      </c>
      <c r="F3547" s="62" t="s">
        <v>1963</v>
      </c>
      <c r="G3547" s="62" t="s">
        <v>1587</v>
      </c>
      <c r="H3547" s="62" t="s">
        <v>1528</v>
      </c>
    </row>
    <row r="3548" spans="1:8" x14ac:dyDescent="0.2">
      <c r="A3548" s="27" t="s">
        <v>2024</v>
      </c>
      <c r="B3548" s="78">
        <v>39659</v>
      </c>
      <c r="C3548" s="63">
        <v>1085</v>
      </c>
      <c r="D3548" s="64" t="s">
        <v>288</v>
      </c>
      <c r="E3548" s="72">
        <v>17064</v>
      </c>
      <c r="F3548" s="62" t="s">
        <v>1963</v>
      </c>
      <c r="G3548" s="62" t="s">
        <v>1587</v>
      </c>
      <c r="H3548" s="62" t="s">
        <v>1530</v>
      </c>
    </row>
    <row r="3549" spans="1:8" x14ac:dyDescent="0.2">
      <c r="A3549" s="27" t="s">
        <v>2025</v>
      </c>
      <c r="B3549" s="78">
        <v>39660</v>
      </c>
      <c r="C3549" s="63">
        <v>19</v>
      </c>
      <c r="D3549" s="64" t="s">
        <v>288</v>
      </c>
      <c r="E3549" s="72">
        <v>9738</v>
      </c>
      <c r="F3549" s="62" t="s">
        <v>1963</v>
      </c>
      <c r="G3549" s="62" t="s">
        <v>1587</v>
      </c>
      <c r="H3549" s="62" t="s">
        <v>1528</v>
      </c>
    </row>
    <row r="3550" spans="1:8" x14ac:dyDescent="0.2">
      <c r="A3550" s="27" t="s">
        <v>2026</v>
      </c>
      <c r="B3550" s="78">
        <v>39660</v>
      </c>
      <c r="C3550" s="63">
        <v>7</v>
      </c>
      <c r="D3550" s="64" t="s">
        <v>288</v>
      </c>
      <c r="E3550" s="72">
        <v>475</v>
      </c>
      <c r="F3550" s="62" t="s">
        <v>1963</v>
      </c>
      <c r="G3550" s="62" t="s">
        <v>1587</v>
      </c>
      <c r="H3550" s="62" t="s">
        <v>1528</v>
      </c>
    </row>
    <row r="3551" spans="1:8" x14ac:dyDescent="0.2">
      <c r="A3551" s="27" t="s">
        <v>2027</v>
      </c>
      <c r="B3551" s="78">
        <v>39661</v>
      </c>
      <c r="C3551" s="63">
        <v>1186</v>
      </c>
      <c r="D3551" s="64" t="s">
        <v>288</v>
      </c>
      <c r="E3551" s="72">
        <v>475</v>
      </c>
      <c r="F3551" s="62" t="s">
        <v>1594</v>
      </c>
      <c r="G3551" s="62" t="s">
        <v>1587</v>
      </c>
      <c r="H3551" s="62" t="s">
        <v>1528</v>
      </c>
    </row>
    <row r="3552" spans="1:8" x14ac:dyDescent="0.2">
      <c r="A3552" s="27" t="s">
        <v>2028</v>
      </c>
      <c r="B3552" s="78">
        <v>39661</v>
      </c>
      <c r="C3552" s="63">
        <v>337</v>
      </c>
      <c r="D3552" s="64" t="s">
        <v>288</v>
      </c>
      <c r="E3552" s="72">
        <v>475</v>
      </c>
      <c r="F3552" s="62" t="s">
        <v>1610</v>
      </c>
      <c r="G3552" s="62" t="s">
        <v>1587</v>
      </c>
      <c r="H3552" s="62" t="s">
        <v>1538</v>
      </c>
    </row>
    <row r="3553" spans="1:8" x14ac:dyDescent="0.2">
      <c r="A3553" s="27" t="s">
        <v>2030</v>
      </c>
      <c r="B3553" s="78">
        <v>39661</v>
      </c>
      <c r="C3553" s="63">
        <v>1187</v>
      </c>
      <c r="D3553" s="64" t="s">
        <v>288</v>
      </c>
      <c r="E3553" s="72">
        <v>475</v>
      </c>
      <c r="F3553" s="62" t="s">
        <v>1610</v>
      </c>
      <c r="G3553" s="62" t="s">
        <v>1588</v>
      </c>
      <c r="H3553" s="62" t="s">
        <v>1607</v>
      </c>
    </row>
    <row r="3554" spans="1:8" x14ac:dyDescent="0.2">
      <c r="A3554" s="27" t="s">
        <v>2031</v>
      </c>
      <c r="B3554" s="78">
        <v>39666</v>
      </c>
      <c r="C3554" s="63">
        <v>1188</v>
      </c>
      <c r="D3554" s="64" t="s">
        <v>288</v>
      </c>
      <c r="E3554" s="72">
        <v>475</v>
      </c>
      <c r="F3554" s="62" t="s">
        <v>1610</v>
      </c>
      <c r="G3554" s="62" t="s">
        <v>1587</v>
      </c>
      <c r="H3554" s="62" t="s">
        <v>1597</v>
      </c>
    </row>
    <row r="3555" spans="1:8" x14ac:dyDescent="0.2">
      <c r="A3555" s="27" t="s">
        <v>2032</v>
      </c>
      <c r="B3555" s="78">
        <v>39666</v>
      </c>
      <c r="C3555" s="63">
        <v>240</v>
      </c>
      <c r="D3555" s="64" t="s">
        <v>288</v>
      </c>
      <c r="E3555" s="72">
        <v>475</v>
      </c>
      <c r="F3555" s="62" t="s">
        <v>1594</v>
      </c>
      <c r="G3555" s="62" t="s">
        <v>1587</v>
      </c>
      <c r="H3555" s="62" t="s">
        <v>1554</v>
      </c>
    </row>
    <row r="3556" spans="1:8" x14ac:dyDescent="0.2">
      <c r="A3556" s="27">
        <v>20</v>
      </c>
      <c r="B3556" s="78">
        <v>39667</v>
      </c>
      <c r="C3556" s="63">
        <v>1176</v>
      </c>
      <c r="D3556" s="64" t="s">
        <v>288</v>
      </c>
      <c r="E3556" s="72">
        <v>475</v>
      </c>
      <c r="F3556" s="62" t="s">
        <v>1963</v>
      </c>
      <c r="G3556" s="62" t="s">
        <v>1587</v>
      </c>
      <c r="H3556" s="62" t="s">
        <v>1551</v>
      </c>
    </row>
    <row r="3557" spans="1:8" x14ac:dyDescent="0.2">
      <c r="A3557" s="27" t="s">
        <v>2033</v>
      </c>
      <c r="B3557" s="78">
        <v>39667</v>
      </c>
      <c r="C3557" s="63">
        <v>33</v>
      </c>
      <c r="D3557" s="64" t="s">
        <v>288</v>
      </c>
      <c r="E3557" s="72">
        <v>475</v>
      </c>
      <c r="F3557" s="62" t="s">
        <v>1594</v>
      </c>
      <c r="G3557" s="62" t="s">
        <v>1587</v>
      </c>
      <c r="H3557" s="62" t="s">
        <v>1597</v>
      </c>
    </row>
    <row r="3558" spans="1:8" x14ac:dyDescent="0.2">
      <c r="A3558" s="27" t="s">
        <v>2034</v>
      </c>
      <c r="B3558" s="78">
        <v>39668</v>
      </c>
      <c r="C3558" s="63">
        <v>1190</v>
      </c>
      <c r="D3558" s="64" t="s">
        <v>288</v>
      </c>
      <c r="E3558" s="72">
        <v>475</v>
      </c>
      <c r="F3558" s="62" t="s">
        <v>1594</v>
      </c>
      <c r="G3558" s="62" t="s">
        <v>1587</v>
      </c>
      <c r="H3558" s="62" t="s">
        <v>1544</v>
      </c>
    </row>
    <row r="3559" spans="1:8" x14ac:dyDescent="0.2">
      <c r="A3559" s="27" t="s">
        <v>2035</v>
      </c>
      <c r="B3559" s="78">
        <v>39668</v>
      </c>
      <c r="C3559" s="63">
        <v>721</v>
      </c>
      <c r="D3559" s="64" t="s">
        <v>288</v>
      </c>
      <c r="E3559" s="72">
        <v>475</v>
      </c>
      <c r="F3559" s="62" t="s">
        <v>1610</v>
      </c>
      <c r="G3559" s="62" t="s">
        <v>1587</v>
      </c>
      <c r="H3559" s="62" t="s">
        <v>1529</v>
      </c>
    </row>
    <row r="3560" spans="1:8" x14ac:dyDescent="0.2">
      <c r="A3560" s="27" t="s">
        <v>2036</v>
      </c>
      <c r="B3560" s="78">
        <v>39668</v>
      </c>
      <c r="C3560" s="63">
        <v>475</v>
      </c>
      <c r="D3560" s="64" t="s">
        <v>288</v>
      </c>
      <c r="E3560" s="72">
        <v>475</v>
      </c>
      <c r="F3560" s="62" t="s">
        <v>1610</v>
      </c>
      <c r="G3560" s="62" t="s">
        <v>1587</v>
      </c>
      <c r="H3560" s="62" t="s">
        <v>1597</v>
      </c>
    </row>
    <row r="3561" spans="1:8" x14ac:dyDescent="0.2">
      <c r="A3561" s="27" t="s">
        <v>2037</v>
      </c>
      <c r="B3561" s="78">
        <v>39668</v>
      </c>
      <c r="C3561" s="63">
        <v>494</v>
      </c>
      <c r="D3561" s="64" t="s">
        <v>288</v>
      </c>
      <c r="E3561" s="72">
        <v>475</v>
      </c>
      <c r="F3561" s="62" t="s">
        <v>1594</v>
      </c>
      <c r="G3561" s="62" t="s">
        <v>1587</v>
      </c>
      <c r="H3561" s="62" t="s">
        <v>1597</v>
      </c>
    </row>
    <row r="3562" spans="1:8" x14ac:dyDescent="0.2">
      <c r="A3562" s="27" t="s">
        <v>2038</v>
      </c>
      <c r="B3562" s="78">
        <v>39671</v>
      </c>
      <c r="C3562" s="63">
        <v>1189</v>
      </c>
      <c r="D3562" s="64" t="s">
        <v>288</v>
      </c>
      <c r="E3562" s="72">
        <v>475</v>
      </c>
      <c r="F3562" s="62" t="s">
        <v>1610</v>
      </c>
      <c r="G3562" s="62" t="s">
        <v>1587</v>
      </c>
      <c r="H3562" s="62" t="s">
        <v>1538</v>
      </c>
    </row>
    <row r="3563" spans="1:8" x14ac:dyDescent="0.2">
      <c r="A3563" s="27" t="s">
        <v>2039</v>
      </c>
      <c r="B3563" s="78">
        <v>39671</v>
      </c>
      <c r="C3563" s="63">
        <v>779</v>
      </c>
      <c r="D3563" s="64" t="s">
        <v>288</v>
      </c>
      <c r="E3563" s="72">
        <v>475</v>
      </c>
      <c r="F3563" s="62" t="s">
        <v>1610</v>
      </c>
      <c r="G3563" s="62" t="s">
        <v>1587</v>
      </c>
      <c r="H3563" s="62" t="s">
        <v>1548</v>
      </c>
    </row>
    <row r="3564" spans="1:8" x14ac:dyDescent="0.2">
      <c r="A3564" s="27" t="s">
        <v>2040</v>
      </c>
      <c r="B3564" s="78">
        <v>39671</v>
      </c>
      <c r="C3564" s="63">
        <v>462</v>
      </c>
      <c r="D3564" s="64" t="s">
        <v>288</v>
      </c>
      <c r="E3564" s="72">
        <v>475</v>
      </c>
      <c r="F3564" s="62" t="s">
        <v>1963</v>
      </c>
      <c r="G3564" s="62" t="s">
        <v>1587</v>
      </c>
      <c r="H3564" s="62" t="s">
        <v>1528</v>
      </c>
    </row>
    <row r="3565" spans="1:8" x14ac:dyDescent="0.2">
      <c r="A3565" s="27">
        <v>21</v>
      </c>
      <c r="B3565" s="78">
        <v>39673</v>
      </c>
      <c r="C3565" s="63">
        <v>870</v>
      </c>
      <c r="D3565" s="64" t="s">
        <v>288</v>
      </c>
      <c r="E3565" s="72">
        <v>475</v>
      </c>
      <c r="F3565" s="62" t="s">
        <v>1594</v>
      </c>
      <c r="G3565" s="62" t="s">
        <v>1587</v>
      </c>
      <c r="H3565" s="62" t="s">
        <v>1597</v>
      </c>
    </row>
    <row r="3566" spans="1:8" x14ac:dyDescent="0.2">
      <c r="A3566" s="27" t="s">
        <v>2041</v>
      </c>
      <c r="B3566" s="78">
        <v>39673</v>
      </c>
      <c r="C3566" s="63">
        <v>1191</v>
      </c>
      <c r="D3566" s="64" t="s">
        <v>288</v>
      </c>
      <c r="E3566" s="72">
        <v>475</v>
      </c>
      <c r="F3566" s="62" t="s">
        <v>1594</v>
      </c>
      <c r="G3566" s="62" t="s">
        <v>1587</v>
      </c>
      <c r="H3566" s="62" t="s">
        <v>1597</v>
      </c>
    </row>
    <row r="3567" spans="1:8" x14ac:dyDescent="0.2">
      <c r="A3567" s="27" t="s">
        <v>2042</v>
      </c>
      <c r="B3567" s="78">
        <v>39673</v>
      </c>
      <c r="C3567" s="63">
        <v>633</v>
      </c>
      <c r="D3567" s="64" t="s">
        <v>288</v>
      </c>
      <c r="E3567" s="72">
        <v>475</v>
      </c>
      <c r="F3567" s="62" t="s">
        <v>1594</v>
      </c>
      <c r="G3567" s="62" t="s">
        <v>1587</v>
      </c>
      <c r="H3567" s="62" t="s">
        <v>1539</v>
      </c>
    </row>
    <row r="3568" spans="1:8" x14ac:dyDescent="0.2">
      <c r="A3568" s="27" t="s">
        <v>2043</v>
      </c>
      <c r="B3568" s="78">
        <v>39673</v>
      </c>
      <c r="C3568" s="63">
        <v>1142</v>
      </c>
      <c r="D3568" s="64" t="s">
        <v>288</v>
      </c>
      <c r="E3568" s="72">
        <v>475</v>
      </c>
      <c r="F3568" s="62" t="s">
        <v>1594</v>
      </c>
      <c r="G3568" s="62" t="s">
        <v>1587</v>
      </c>
      <c r="H3568" s="62" t="s">
        <v>1597</v>
      </c>
    </row>
    <row r="3569" spans="1:8" x14ac:dyDescent="0.2">
      <c r="A3569" s="27" t="s">
        <v>2044</v>
      </c>
      <c r="B3569" s="78">
        <v>39673</v>
      </c>
      <c r="C3569" s="63">
        <v>431</v>
      </c>
      <c r="D3569" s="64" t="s">
        <v>288</v>
      </c>
      <c r="E3569" s="72">
        <v>475</v>
      </c>
      <c r="F3569" s="62" t="s">
        <v>1594</v>
      </c>
      <c r="G3569" s="62" t="s">
        <v>1587</v>
      </c>
      <c r="H3569" s="62" t="s">
        <v>1597</v>
      </c>
    </row>
    <row r="3570" spans="1:8" x14ac:dyDescent="0.2">
      <c r="A3570" s="27" t="s">
        <v>2045</v>
      </c>
      <c r="B3570" s="78">
        <v>39673</v>
      </c>
      <c r="C3570" s="63">
        <v>43</v>
      </c>
      <c r="D3570" s="64" t="s">
        <v>288</v>
      </c>
      <c r="E3570" s="72">
        <v>475</v>
      </c>
      <c r="F3570" s="62" t="s">
        <v>1594</v>
      </c>
      <c r="G3570" s="62" t="s">
        <v>1587</v>
      </c>
      <c r="H3570" s="62" t="s">
        <v>1597</v>
      </c>
    </row>
    <row r="3571" spans="1:8" x14ac:dyDescent="0.2">
      <c r="A3571" s="27" t="s">
        <v>2046</v>
      </c>
      <c r="B3571" s="78">
        <v>39673</v>
      </c>
      <c r="C3571" s="63">
        <v>924</v>
      </c>
      <c r="D3571" s="64" t="s">
        <v>288</v>
      </c>
      <c r="E3571" s="72">
        <v>475</v>
      </c>
      <c r="F3571" s="62" t="s">
        <v>1594</v>
      </c>
      <c r="G3571" s="62" t="s">
        <v>1587</v>
      </c>
      <c r="H3571" s="62" t="s">
        <v>1597</v>
      </c>
    </row>
    <row r="3572" spans="1:8" x14ac:dyDescent="0.2">
      <c r="A3572" s="27" t="s">
        <v>2047</v>
      </c>
      <c r="B3572" s="78">
        <v>39673</v>
      </c>
      <c r="C3572" s="63">
        <v>64</v>
      </c>
      <c r="D3572" s="64" t="s">
        <v>288</v>
      </c>
      <c r="E3572" s="72">
        <v>859.48</v>
      </c>
      <c r="F3572" s="62" t="s">
        <v>1594</v>
      </c>
      <c r="G3572" s="62" t="s">
        <v>1587</v>
      </c>
      <c r="H3572" s="62" t="s">
        <v>1597</v>
      </c>
    </row>
    <row r="3573" spans="1:8" x14ac:dyDescent="0.2">
      <c r="A3573" s="27" t="s">
        <v>2048</v>
      </c>
      <c r="B3573" s="78">
        <v>39673</v>
      </c>
      <c r="C3573" s="63">
        <v>1047</v>
      </c>
      <c r="D3573" s="64" t="s">
        <v>288</v>
      </c>
      <c r="E3573" s="72">
        <v>11817</v>
      </c>
      <c r="F3573" s="62" t="s">
        <v>1594</v>
      </c>
      <c r="G3573" s="62" t="s">
        <v>1587</v>
      </c>
      <c r="H3573" s="62" t="s">
        <v>1538</v>
      </c>
    </row>
    <row r="3574" spans="1:8" x14ac:dyDescent="0.2">
      <c r="A3574" s="27">
        <v>22</v>
      </c>
      <c r="B3574" s="78">
        <v>39679</v>
      </c>
      <c r="C3574" s="63">
        <v>1149</v>
      </c>
      <c r="D3574" s="64" t="s">
        <v>288</v>
      </c>
      <c r="E3574" s="72">
        <v>10162</v>
      </c>
      <c r="F3574" s="62" t="s">
        <v>1594</v>
      </c>
      <c r="G3574" s="62" t="s">
        <v>1587</v>
      </c>
      <c r="H3574" s="62" t="s">
        <v>1528</v>
      </c>
    </row>
    <row r="3575" spans="1:8" x14ac:dyDescent="0.2">
      <c r="A3575" s="27" t="s">
        <v>2049</v>
      </c>
      <c r="B3575" s="78">
        <v>39679</v>
      </c>
      <c r="C3575" s="63">
        <v>176</v>
      </c>
      <c r="D3575" s="64" t="s">
        <v>288</v>
      </c>
      <c r="E3575" s="72">
        <v>5695</v>
      </c>
      <c r="F3575" s="62" t="s">
        <v>1599</v>
      </c>
      <c r="G3575" s="62" t="s">
        <v>1587</v>
      </c>
      <c r="H3575" s="62" t="s">
        <v>1528</v>
      </c>
    </row>
    <row r="3576" spans="1:8" x14ac:dyDescent="0.2">
      <c r="A3576" s="27" t="s">
        <v>2050</v>
      </c>
      <c r="B3576" s="78">
        <v>39679</v>
      </c>
      <c r="C3576" s="63">
        <v>1192</v>
      </c>
      <c r="D3576" s="64" t="s">
        <v>288</v>
      </c>
      <c r="E3576" s="72">
        <v>11817</v>
      </c>
      <c r="F3576" s="62" t="s">
        <v>1594</v>
      </c>
      <c r="G3576" s="62" t="s">
        <v>1587</v>
      </c>
      <c r="H3576" s="62" t="s">
        <v>1528</v>
      </c>
    </row>
    <row r="3577" spans="1:8" x14ac:dyDescent="0.2">
      <c r="A3577" s="27" t="s">
        <v>2052</v>
      </c>
      <c r="B3577" s="78">
        <v>39679</v>
      </c>
      <c r="C3577" s="63">
        <v>1192</v>
      </c>
      <c r="D3577" s="64" t="s">
        <v>288</v>
      </c>
      <c r="E3577" s="72">
        <v>17064</v>
      </c>
      <c r="F3577" s="62" t="s">
        <v>1594</v>
      </c>
      <c r="G3577" s="62" t="s">
        <v>1587</v>
      </c>
      <c r="H3577" s="62" t="s">
        <v>1528</v>
      </c>
    </row>
    <row r="3578" spans="1:8" x14ac:dyDescent="0.2">
      <c r="A3578" s="27" t="s">
        <v>2053</v>
      </c>
      <c r="B3578" s="78">
        <v>39679</v>
      </c>
      <c r="C3578" s="63">
        <v>264</v>
      </c>
      <c r="D3578" s="64" t="s">
        <v>288</v>
      </c>
      <c r="E3578" s="72">
        <v>705</v>
      </c>
      <c r="F3578" s="62" t="s">
        <v>1594</v>
      </c>
      <c r="G3578" s="62" t="s">
        <v>1587</v>
      </c>
      <c r="H3578" s="62" t="s">
        <v>1597</v>
      </c>
    </row>
    <row r="3579" spans="1:8" x14ac:dyDescent="0.2">
      <c r="A3579" s="27" t="s">
        <v>2054</v>
      </c>
      <c r="B3579" s="78">
        <v>39679</v>
      </c>
      <c r="C3579" s="63">
        <v>1001</v>
      </c>
      <c r="D3579" s="64" t="s">
        <v>288</v>
      </c>
      <c r="E3579" s="72">
        <v>6295.17</v>
      </c>
      <c r="F3579" s="62" t="s">
        <v>1594</v>
      </c>
      <c r="G3579" s="62" t="s">
        <v>1587</v>
      </c>
      <c r="H3579" s="62" t="s">
        <v>1528</v>
      </c>
    </row>
    <row r="3580" spans="1:8" x14ac:dyDescent="0.2">
      <c r="A3580" s="27" t="s">
        <v>2056</v>
      </c>
      <c r="B3580" s="78">
        <v>39679</v>
      </c>
      <c r="C3580" s="63">
        <v>725</v>
      </c>
      <c r="D3580" s="64" t="s">
        <v>288</v>
      </c>
      <c r="E3580" s="72">
        <v>3581.5</v>
      </c>
      <c r="F3580" s="62" t="s">
        <v>1594</v>
      </c>
      <c r="G3580" s="62" t="s">
        <v>1587</v>
      </c>
      <c r="H3580" s="62" t="s">
        <v>1538</v>
      </c>
    </row>
    <row r="3581" spans="1:8" x14ac:dyDescent="0.2">
      <c r="A3581" s="27" t="s">
        <v>2058</v>
      </c>
      <c r="B3581" s="78">
        <v>39679</v>
      </c>
      <c r="C3581" s="63">
        <v>877</v>
      </c>
      <c r="D3581" s="64" t="s">
        <v>288</v>
      </c>
      <c r="E3581" s="72">
        <v>4411.37</v>
      </c>
      <c r="F3581" s="62" t="s">
        <v>1594</v>
      </c>
      <c r="G3581" s="62" t="s">
        <v>1587</v>
      </c>
      <c r="H3581" s="62" t="s">
        <v>1538</v>
      </c>
    </row>
    <row r="3582" spans="1:8" x14ac:dyDescent="0.2">
      <c r="A3582" s="27" t="s">
        <v>2060</v>
      </c>
      <c r="B3582" s="78">
        <v>39679</v>
      </c>
      <c r="C3582" s="63">
        <v>11</v>
      </c>
      <c r="D3582" s="64" t="s">
        <v>288</v>
      </c>
      <c r="E3582" s="72">
        <v>490</v>
      </c>
      <c r="F3582" s="62" t="s">
        <v>1594</v>
      </c>
      <c r="G3582" s="62" t="s">
        <v>1587</v>
      </c>
      <c r="H3582" s="62" t="s">
        <v>1538</v>
      </c>
    </row>
    <row r="3583" spans="1:8" x14ac:dyDescent="0.2">
      <c r="A3583" s="27" t="s">
        <v>2061</v>
      </c>
      <c r="B3583" s="78">
        <v>39679</v>
      </c>
      <c r="C3583" s="63">
        <v>56</v>
      </c>
      <c r="D3583" s="64" t="s">
        <v>288</v>
      </c>
      <c r="E3583" s="72">
        <v>11990</v>
      </c>
      <c r="F3583" s="62" t="s">
        <v>1594</v>
      </c>
      <c r="G3583" s="62" t="s">
        <v>1587</v>
      </c>
      <c r="H3583" s="62" t="s">
        <v>1541</v>
      </c>
    </row>
    <row r="3584" spans="1:8" x14ac:dyDescent="0.2">
      <c r="A3584" s="27" t="s">
        <v>2062</v>
      </c>
      <c r="B3584" s="78">
        <v>39679</v>
      </c>
      <c r="C3584" s="63">
        <v>1194</v>
      </c>
      <c r="D3584" s="64" t="s">
        <v>288</v>
      </c>
      <c r="E3584" s="72">
        <v>17465</v>
      </c>
      <c r="F3584" s="62" t="s">
        <v>1963</v>
      </c>
      <c r="G3584" s="62" t="s">
        <v>1587</v>
      </c>
      <c r="H3584" s="62" t="s">
        <v>1548</v>
      </c>
    </row>
    <row r="3585" spans="1:8" x14ac:dyDescent="0.2">
      <c r="A3585" s="27" t="s">
        <v>2063</v>
      </c>
      <c r="B3585" s="78">
        <v>39681</v>
      </c>
      <c r="C3585" s="63">
        <v>1193</v>
      </c>
      <c r="D3585" s="64" t="s">
        <v>288</v>
      </c>
      <c r="E3585" s="72">
        <v>740.25</v>
      </c>
      <c r="F3585" s="62" t="s">
        <v>2810</v>
      </c>
      <c r="G3585" s="62" t="s">
        <v>1587</v>
      </c>
      <c r="H3585" s="62" t="s">
        <v>1528</v>
      </c>
    </row>
    <row r="3586" spans="1:8" x14ac:dyDescent="0.2">
      <c r="A3586" s="27" t="s">
        <v>2064</v>
      </c>
      <c r="B3586" s="78">
        <v>39681</v>
      </c>
      <c r="C3586" s="63">
        <v>1193</v>
      </c>
      <c r="D3586" s="64" t="s">
        <v>288</v>
      </c>
      <c r="E3586" s="72">
        <v>11990</v>
      </c>
      <c r="F3586" s="62" t="s">
        <v>2810</v>
      </c>
      <c r="G3586" s="62" t="s">
        <v>1587</v>
      </c>
      <c r="H3586" s="62" t="s">
        <v>1528</v>
      </c>
    </row>
    <row r="3587" spans="1:8" x14ac:dyDescent="0.2">
      <c r="A3587" s="27">
        <v>23</v>
      </c>
      <c r="B3587" s="78">
        <v>39682</v>
      </c>
      <c r="C3587" s="63">
        <v>804</v>
      </c>
      <c r="D3587" s="64" t="s">
        <v>288</v>
      </c>
      <c r="E3587" s="72">
        <v>17465</v>
      </c>
      <c r="F3587" s="62" t="s">
        <v>1594</v>
      </c>
      <c r="G3587" s="62" t="s">
        <v>1587</v>
      </c>
      <c r="H3587" s="62" t="s">
        <v>1538</v>
      </c>
    </row>
    <row r="3588" spans="1:8" x14ac:dyDescent="0.2">
      <c r="A3588" s="27" t="s">
        <v>2065</v>
      </c>
      <c r="B3588" s="78">
        <v>39685</v>
      </c>
      <c r="C3588" s="63">
        <v>42</v>
      </c>
      <c r="D3588" s="64" t="s">
        <v>288</v>
      </c>
      <c r="E3588" s="72">
        <v>10666</v>
      </c>
      <c r="F3588" s="62" t="s">
        <v>2921</v>
      </c>
      <c r="G3588" s="62" t="s">
        <v>1587</v>
      </c>
      <c r="H3588" s="62" t="s">
        <v>1528</v>
      </c>
    </row>
    <row r="3589" spans="1:8" x14ac:dyDescent="0.2">
      <c r="A3589" s="27" t="s">
        <v>2066</v>
      </c>
      <c r="B3589" s="78">
        <v>39685</v>
      </c>
      <c r="C3589" s="63">
        <v>1174</v>
      </c>
      <c r="D3589" s="64" t="s">
        <v>288</v>
      </c>
      <c r="E3589" s="72">
        <v>8832.66</v>
      </c>
      <c r="F3589" s="62" t="s">
        <v>1599</v>
      </c>
      <c r="G3589" s="62" t="s">
        <v>1587</v>
      </c>
      <c r="H3589" s="62" t="s">
        <v>1528</v>
      </c>
    </row>
    <row r="3590" spans="1:8" x14ac:dyDescent="0.2">
      <c r="A3590" s="27" t="s">
        <v>2068</v>
      </c>
      <c r="B3590" s="78">
        <v>39687</v>
      </c>
      <c r="C3590" s="63">
        <v>11</v>
      </c>
      <c r="D3590" s="64" t="s">
        <v>288</v>
      </c>
      <c r="E3590" s="72">
        <v>4463.13</v>
      </c>
      <c r="F3590" s="62" t="s">
        <v>1594</v>
      </c>
      <c r="G3590" s="62" t="s">
        <v>1587</v>
      </c>
      <c r="H3590" s="62" t="s">
        <v>1538</v>
      </c>
    </row>
    <row r="3591" spans="1:8" x14ac:dyDescent="0.2">
      <c r="A3591" s="27" t="s">
        <v>2070</v>
      </c>
      <c r="B3591" s="78">
        <v>39687</v>
      </c>
      <c r="C3591" s="63">
        <v>11</v>
      </c>
      <c r="D3591" s="64" t="s">
        <v>288</v>
      </c>
      <c r="E3591" s="72">
        <v>4090.22</v>
      </c>
      <c r="F3591" s="62" t="s">
        <v>1594</v>
      </c>
      <c r="G3591" s="62" t="s">
        <v>1587</v>
      </c>
      <c r="H3591" s="62" t="s">
        <v>1538</v>
      </c>
    </row>
    <row r="3592" spans="1:8" x14ac:dyDescent="0.2">
      <c r="A3592" s="27" t="s">
        <v>2072</v>
      </c>
      <c r="B3592" s="78">
        <v>39687</v>
      </c>
      <c r="C3592" s="63">
        <v>1196</v>
      </c>
      <c r="D3592" s="64" t="s">
        <v>288</v>
      </c>
      <c r="E3592" s="72">
        <v>11990</v>
      </c>
      <c r="F3592" s="62" t="s">
        <v>1594</v>
      </c>
      <c r="G3592" s="62" t="s">
        <v>1587</v>
      </c>
      <c r="H3592" s="62" t="s">
        <v>1597</v>
      </c>
    </row>
    <row r="3593" spans="1:8" x14ac:dyDescent="0.2">
      <c r="A3593" s="27" t="s">
        <v>2074</v>
      </c>
      <c r="B3593" s="78">
        <v>39688</v>
      </c>
      <c r="C3593" s="63">
        <v>868</v>
      </c>
      <c r="D3593" s="64" t="s">
        <v>288</v>
      </c>
      <c r="E3593" s="72">
        <v>11990</v>
      </c>
      <c r="F3593" s="62" t="s">
        <v>1594</v>
      </c>
      <c r="G3593" s="62" t="s">
        <v>1587</v>
      </c>
      <c r="H3593" s="62" t="s">
        <v>1528</v>
      </c>
    </row>
    <row r="3594" spans="1:8" x14ac:dyDescent="0.2">
      <c r="A3594" s="27">
        <v>24</v>
      </c>
      <c r="B3594" s="78">
        <v>39692</v>
      </c>
      <c r="C3594" s="63">
        <v>1182</v>
      </c>
      <c r="D3594" s="64" t="s">
        <v>288</v>
      </c>
      <c r="E3594" s="72">
        <v>12447</v>
      </c>
      <c r="F3594" s="62" t="s">
        <v>1594</v>
      </c>
      <c r="G3594" s="62" t="s">
        <v>1587</v>
      </c>
      <c r="H3594" s="62" t="s">
        <v>1597</v>
      </c>
    </row>
    <row r="3595" spans="1:8" x14ac:dyDescent="0.2">
      <c r="A3595" s="27" t="s">
        <v>2075</v>
      </c>
      <c r="B3595" s="78">
        <v>39692</v>
      </c>
      <c r="C3595" s="63">
        <v>975</v>
      </c>
      <c r="D3595" s="64" t="s">
        <v>288</v>
      </c>
      <c r="E3595" s="72">
        <v>3327.24</v>
      </c>
      <c r="F3595" s="62" t="s">
        <v>1594</v>
      </c>
      <c r="G3595" s="62" t="s">
        <v>1588</v>
      </c>
      <c r="H3595" s="62" t="s">
        <v>2569</v>
      </c>
    </row>
    <row r="3596" spans="1:8" x14ac:dyDescent="0.2">
      <c r="A3596" s="27" t="s">
        <v>2076</v>
      </c>
      <c r="B3596" s="78">
        <v>39692</v>
      </c>
      <c r="C3596" s="63">
        <v>1198</v>
      </c>
      <c r="D3596" s="64" t="s">
        <v>288</v>
      </c>
      <c r="E3596" s="72">
        <v>1359</v>
      </c>
      <c r="F3596" s="62" t="s">
        <v>1594</v>
      </c>
      <c r="G3596" s="62" t="s">
        <v>1587</v>
      </c>
      <c r="H3596" s="62" t="s">
        <v>1597</v>
      </c>
    </row>
    <row r="3597" spans="1:8" x14ac:dyDescent="0.2">
      <c r="A3597" s="27" t="s">
        <v>2078</v>
      </c>
      <c r="B3597" s="78">
        <v>39693</v>
      </c>
      <c r="C3597" s="63">
        <v>1200</v>
      </c>
      <c r="D3597" s="64" t="s">
        <v>288</v>
      </c>
      <c r="E3597" s="72">
        <v>114.67</v>
      </c>
      <c r="F3597" s="62" t="s">
        <v>1610</v>
      </c>
      <c r="G3597" s="62" t="s">
        <v>1587</v>
      </c>
      <c r="H3597" s="62" t="s">
        <v>1597</v>
      </c>
    </row>
    <row r="3598" spans="1:8" x14ac:dyDescent="0.2">
      <c r="A3598" s="27" t="s">
        <v>2079</v>
      </c>
      <c r="B3598" s="78">
        <v>39693</v>
      </c>
      <c r="C3598" s="63">
        <v>1096</v>
      </c>
      <c r="D3598" s="64" t="s">
        <v>288</v>
      </c>
      <c r="E3598" s="72">
        <v>94.4</v>
      </c>
      <c r="F3598" s="62" t="s">
        <v>1594</v>
      </c>
      <c r="G3598" s="62" t="s">
        <v>1587</v>
      </c>
      <c r="H3598" s="62" t="s">
        <v>1597</v>
      </c>
    </row>
    <row r="3599" spans="1:8" x14ac:dyDescent="0.2">
      <c r="A3599" s="27" t="s">
        <v>2081</v>
      </c>
      <c r="B3599" s="78">
        <v>39695</v>
      </c>
      <c r="C3599" s="63">
        <v>1201</v>
      </c>
      <c r="D3599" s="64" t="s">
        <v>288</v>
      </c>
      <c r="E3599" s="72">
        <v>72.650000000000006</v>
      </c>
      <c r="F3599" s="62" t="s">
        <v>1594</v>
      </c>
      <c r="G3599" s="62" t="s">
        <v>1587</v>
      </c>
      <c r="H3599" s="62" t="s">
        <v>1597</v>
      </c>
    </row>
    <row r="3600" spans="1:8" x14ac:dyDescent="0.2">
      <c r="A3600" s="27" t="s">
        <v>2082</v>
      </c>
      <c r="B3600" s="78">
        <v>39695</v>
      </c>
      <c r="C3600" s="63">
        <v>1199</v>
      </c>
      <c r="D3600" s="64" t="s">
        <v>288</v>
      </c>
      <c r="E3600" s="72">
        <v>116.15</v>
      </c>
      <c r="F3600" s="62" t="s">
        <v>1610</v>
      </c>
      <c r="G3600" s="62" t="s">
        <v>1587</v>
      </c>
      <c r="H3600" s="62" t="s">
        <v>1597</v>
      </c>
    </row>
    <row r="3601" spans="1:8" x14ac:dyDescent="0.2">
      <c r="A3601" s="27" t="s">
        <v>2083</v>
      </c>
      <c r="B3601" s="78">
        <v>39696</v>
      </c>
      <c r="C3601" s="63">
        <v>290</v>
      </c>
      <c r="D3601" s="64" t="s">
        <v>288</v>
      </c>
      <c r="E3601" s="72">
        <v>109.2</v>
      </c>
      <c r="F3601" s="62" t="s">
        <v>1599</v>
      </c>
      <c r="G3601" s="62" t="s">
        <v>1587</v>
      </c>
      <c r="H3601" s="62" t="s">
        <v>1528</v>
      </c>
    </row>
    <row r="3602" spans="1:8" x14ac:dyDescent="0.2">
      <c r="A3602" s="27" t="s">
        <v>2085</v>
      </c>
      <c r="B3602" s="78">
        <v>39696</v>
      </c>
      <c r="C3602" s="63">
        <v>621</v>
      </c>
      <c r="D3602" s="64" t="s">
        <v>288</v>
      </c>
      <c r="E3602" s="72">
        <v>113.67</v>
      </c>
      <c r="F3602" s="62" t="s">
        <v>1963</v>
      </c>
      <c r="G3602" s="62" t="s">
        <v>1587</v>
      </c>
      <c r="H3602" s="62" t="s">
        <v>1528</v>
      </c>
    </row>
    <row r="3603" spans="1:8" x14ac:dyDescent="0.2">
      <c r="A3603" s="27">
        <v>25</v>
      </c>
      <c r="B3603" s="78">
        <v>39699</v>
      </c>
      <c r="C3603" s="63">
        <v>144</v>
      </c>
      <c r="D3603" s="64" t="s">
        <v>288</v>
      </c>
      <c r="E3603" s="72">
        <v>15325</v>
      </c>
      <c r="F3603" s="62" t="s">
        <v>1610</v>
      </c>
      <c r="G3603" s="62" t="s">
        <v>1587</v>
      </c>
      <c r="H3603" s="62" t="s">
        <v>1538</v>
      </c>
    </row>
    <row r="3604" spans="1:8" x14ac:dyDescent="0.2">
      <c r="A3604" s="27" t="s">
        <v>2086</v>
      </c>
      <c r="B3604" s="78">
        <v>39699</v>
      </c>
      <c r="C3604" s="63">
        <v>1187</v>
      </c>
      <c r="D3604" s="64" t="s">
        <v>288</v>
      </c>
      <c r="E3604" s="72">
        <v>762</v>
      </c>
      <c r="F3604" s="62" t="s">
        <v>1610</v>
      </c>
      <c r="G3604" s="62" t="s">
        <v>1588</v>
      </c>
      <c r="H3604" s="62" t="s">
        <v>1607</v>
      </c>
    </row>
    <row r="3605" spans="1:8" x14ac:dyDescent="0.2">
      <c r="A3605" s="27" t="s">
        <v>2087</v>
      </c>
      <c r="B3605" s="78">
        <v>39699</v>
      </c>
      <c r="C3605" s="63">
        <v>844</v>
      </c>
      <c r="D3605" s="64" t="s">
        <v>288</v>
      </c>
      <c r="E3605" s="72">
        <v>18475</v>
      </c>
      <c r="F3605" s="62" t="s">
        <v>1610</v>
      </c>
      <c r="G3605" s="62" t="s">
        <v>1587</v>
      </c>
      <c r="H3605" s="62" t="s">
        <v>1597</v>
      </c>
    </row>
    <row r="3606" spans="1:8" x14ac:dyDescent="0.2">
      <c r="A3606" s="27" t="s">
        <v>2088</v>
      </c>
      <c r="B3606" s="78">
        <v>39699</v>
      </c>
      <c r="C3606" s="63">
        <v>1016</v>
      </c>
      <c r="D3606" s="64" t="s">
        <v>288</v>
      </c>
      <c r="E3606" s="72">
        <v>13850</v>
      </c>
      <c r="F3606" s="62" t="s">
        <v>1963</v>
      </c>
      <c r="G3606" s="62" t="s">
        <v>1587</v>
      </c>
      <c r="H3606" s="62" t="s">
        <v>1579</v>
      </c>
    </row>
    <row r="3607" spans="1:8" x14ac:dyDescent="0.2">
      <c r="A3607" s="27" t="s">
        <v>2089</v>
      </c>
      <c r="B3607" s="78">
        <v>39699</v>
      </c>
      <c r="C3607" s="63">
        <v>250</v>
      </c>
      <c r="D3607" s="64" t="s">
        <v>288</v>
      </c>
      <c r="E3607" s="72">
        <v>16350</v>
      </c>
      <c r="F3607" s="62" t="s">
        <v>1610</v>
      </c>
      <c r="G3607" s="62" t="s">
        <v>1587</v>
      </c>
      <c r="H3607" s="62" t="s">
        <v>1597</v>
      </c>
    </row>
    <row r="3608" spans="1:8" x14ac:dyDescent="0.2">
      <c r="A3608" s="27" t="s">
        <v>2090</v>
      </c>
      <c r="B3608" s="78">
        <v>39699</v>
      </c>
      <c r="C3608" s="63">
        <v>1202</v>
      </c>
      <c r="D3608" s="64" t="s">
        <v>288</v>
      </c>
      <c r="E3608" s="27">
        <v>4160</v>
      </c>
      <c r="F3608" s="62" t="s">
        <v>1594</v>
      </c>
      <c r="G3608" s="62" t="s">
        <v>1587</v>
      </c>
      <c r="H3608" s="62" t="s">
        <v>1541</v>
      </c>
    </row>
    <row r="3609" spans="1:8" x14ac:dyDescent="0.2">
      <c r="A3609" s="27" t="s">
        <v>2091</v>
      </c>
      <c r="B3609" s="78">
        <v>39700</v>
      </c>
      <c r="C3609" s="63">
        <v>855</v>
      </c>
      <c r="D3609" s="64" t="s">
        <v>288</v>
      </c>
      <c r="E3609" s="27">
        <v>3138.06</v>
      </c>
      <c r="F3609" s="62" t="s">
        <v>1594</v>
      </c>
      <c r="G3609" s="62" t="s">
        <v>1587</v>
      </c>
      <c r="H3609" s="62" t="s">
        <v>1597</v>
      </c>
    </row>
    <row r="3610" spans="1:8" x14ac:dyDescent="0.2">
      <c r="A3610" s="27" t="s">
        <v>2092</v>
      </c>
      <c r="B3610" s="78">
        <v>39700</v>
      </c>
      <c r="C3610" s="63">
        <v>1018</v>
      </c>
      <c r="D3610" s="64" t="s">
        <v>288</v>
      </c>
      <c r="E3610" s="27">
        <v>8700.0400000000009</v>
      </c>
      <c r="F3610" s="62" t="s">
        <v>1594</v>
      </c>
      <c r="G3610" s="62" t="s">
        <v>1588</v>
      </c>
      <c r="H3610" s="62" t="s">
        <v>1607</v>
      </c>
    </row>
    <row r="3611" spans="1:8" x14ac:dyDescent="0.2">
      <c r="A3611" s="27" t="s">
        <v>2093</v>
      </c>
      <c r="B3611" s="78">
        <v>39700</v>
      </c>
      <c r="C3611" s="63">
        <v>371</v>
      </c>
      <c r="D3611" s="64" t="s">
        <v>288</v>
      </c>
      <c r="E3611" s="27">
        <v>4588.21</v>
      </c>
      <c r="F3611" s="62" t="s">
        <v>1610</v>
      </c>
      <c r="G3611" s="62" t="s">
        <v>1587</v>
      </c>
      <c r="H3611" s="62" t="s">
        <v>1597</v>
      </c>
    </row>
    <row r="3612" spans="1:8" x14ac:dyDescent="0.2">
      <c r="A3612" s="27">
        <v>26</v>
      </c>
      <c r="B3612" s="78">
        <v>39701</v>
      </c>
      <c r="C3612" s="63">
        <v>289</v>
      </c>
      <c r="D3612" s="64" t="s">
        <v>288</v>
      </c>
      <c r="E3612" s="27">
        <v>16675</v>
      </c>
      <c r="F3612" s="62" t="s">
        <v>1599</v>
      </c>
      <c r="G3612" s="62" t="s">
        <v>1587</v>
      </c>
      <c r="H3612" s="62" t="s">
        <v>1528</v>
      </c>
    </row>
    <row r="3613" spans="1:8" x14ac:dyDescent="0.2">
      <c r="A3613" s="27">
        <v>27</v>
      </c>
      <c r="B3613" s="78">
        <v>39701</v>
      </c>
      <c r="C3613" s="63">
        <v>289</v>
      </c>
      <c r="D3613" s="64" t="s">
        <v>288</v>
      </c>
      <c r="E3613" s="27">
        <v>1495</v>
      </c>
      <c r="F3613" s="62" t="s">
        <v>1599</v>
      </c>
      <c r="G3613" s="62" t="s">
        <v>1587</v>
      </c>
      <c r="H3613" s="62" t="s">
        <v>1528</v>
      </c>
    </row>
    <row r="3614" spans="1:8" x14ac:dyDescent="0.2">
      <c r="A3614" s="27">
        <v>28</v>
      </c>
      <c r="B3614" s="78">
        <v>39701</v>
      </c>
      <c r="C3614" s="63">
        <v>289</v>
      </c>
      <c r="D3614" s="64" t="s">
        <v>288</v>
      </c>
      <c r="E3614" s="27">
        <v>21854.5</v>
      </c>
      <c r="F3614" s="62" t="s">
        <v>1599</v>
      </c>
      <c r="G3614" s="62" t="s">
        <v>1587</v>
      </c>
      <c r="H3614" s="62" t="s">
        <v>1528</v>
      </c>
    </row>
    <row r="3615" spans="1:8" x14ac:dyDescent="0.2">
      <c r="A3615" s="27" t="s">
        <v>2094</v>
      </c>
      <c r="B3615" s="78">
        <v>39701</v>
      </c>
      <c r="C3615" s="63">
        <v>1183</v>
      </c>
      <c r="D3615" s="64" t="s">
        <v>2958</v>
      </c>
      <c r="E3615" s="72">
        <v>666.16</v>
      </c>
      <c r="F3615" s="62" t="s">
        <v>1599</v>
      </c>
      <c r="G3615" s="62" t="s">
        <v>1587</v>
      </c>
      <c r="H3615" s="62" t="s">
        <v>1528</v>
      </c>
    </row>
    <row r="3616" spans="1:8" x14ac:dyDescent="0.2">
      <c r="A3616" s="27" t="s">
        <v>2095</v>
      </c>
      <c r="B3616" s="78">
        <v>39701</v>
      </c>
      <c r="C3616" s="63">
        <v>1183</v>
      </c>
      <c r="D3616" s="64" t="s">
        <v>2958</v>
      </c>
      <c r="E3616" s="72">
        <v>964.42</v>
      </c>
      <c r="F3616" s="62" t="s">
        <v>1599</v>
      </c>
      <c r="G3616" s="62" t="s">
        <v>1587</v>
      </c>
      <c r="H3616" s="62" t="s">
        <v>1528</v>
      </c>
    </row>
    <row r="3617" spans="1:8" x14ac:dyDescent="0.2">
      <c r="A3617" s="27" t="s">
        <v>2103</v>
      </c>
      <c r="B3617" s="78">
        <v>39701</v>
      </c>
      <c r="C3617" s="63">
        <v>1183</v>
      </c>
      <c r="D3617" s="64" t="s">
        <v>2959</v>
      </c>
      <c r="E3617" s="72">
        <v>53.96</v>
      </c>
      <c r="F3617" s="62" t="s">
        <v>1599</v>
      </c>
      <c r="G3617" s="62" t="s">
        <v>1587</v>
      </c>
      <c r="H3617" s="62" t="s">
        <v>1528</v>
      </c>
    </row>
    <row r="3618" spans="1:8" x14ac:dyDescent="0.2">
      <c r="A3618" s="27" t="s">
        <v>2097</v>
      </c>
      <c r="B3618" s="78">
        <v>39703</v>
      </c>
      <c r="C3618" s="63">
        <v>1203</v>
      </c>
      <c r="D3618" s="64" t="s">
        <v>2960</v>
      </c>
      <c r="E3618" s="72">
        <v>630</v>
      </c>
      <c r="F3618" s="62" t="s">
        <v>1610</v>
      </c>
      <c r="G3618" s="62" t="s">
        <v>1587</v>
      </c>
      <c r="H3618" s="62" t="s">
        <v>1538</v>
      </c>
    </row>
    <row r="3619" spans="1:8" x14ac:dyDescent="0.2">
      <c r="A3619" s="27">
        <v>29</v>
      </c>
      <c r="B3619" s="78">
        <v>39706</v>
      </c>
      <c r="C3619" s="63">
        <v>1096</v>
      </c>
      <c r="D3619" s="64" t="s">
        <v>2961</v>
      </c>
      <c r="E3619" s="72">
        <v>40</v>
      </c>
      <c r="F3619" s="62" t="s">
        <v>1594</v>
      </c>
      <c r="G3619" s="62" t="s">
        <v>1587</v>
      </c>
      <c r="H3619" s="62" t="s">
        <v>1597</v>
      </c>
    </row>
    <row r="3620" spans="1:8" x14ac:dyDescent="0.2">
      <c r="A3620" s="27">
        <v>30</v>
      </c>
      <c r="B3620" s="78">
        <v>39706</v>
      </c>
      <c r="C3620" s="63">
        <v>494</v>
      </c>
      <c r="D3620" s="64" t="s">
        <v>2961</v>
      </c>
      <c r="E3620" s="72">
        <v>5475</v>
      </c>
      <c r="F3620" s="62" t="s">
        <v>1594</v>
      </c>
      <c r="G3620" s="62" t="s">
        <v>1587</v>
      </c>
      <c r="H3620" s="62" t="s">
        <v>1597</v>
      </c>
    </row>
    <row r="3621" spans="1:8" x14ac:dyDescent="0.2">
      <c r="A3621" s="27" t="s">
        <v>2098</v>
      </c>
      <c r="B3621" s="78">
        <v>39706</v>
      </c>
      <c r="C3621" s="63">
        <v>627</v>
      </c>
      <c r="D3621" s="64" t="s">
        <v>2961</v>
      </c>
      <c r="E3621" s="72">
        <v>11720</v>
      </c>
      <c r="F3621" s="62" t="s">
        <v>1610</v>
      </c>
      <c r="G3621" s="62" t="s">
        <v>1587</v>
      </c>
      <c r="H3621" s="62" t="s">
        <v>1544</v>
      </c>
    </row>
    <row r="3622" spans="1:8" x14ac:dyDescent="0.2">
      <c r="A3622" s="27" t="s">
        <v>2099</v>
      </c>
      <c r="B3622" s="78">
        <v>39706</v>
      </c>
      <c r="C3622" s="63">
        <v>384</v>
      </c>
      <c r="D3622" s="64" t="s">
        <v>2961</v>
      </c>
      <c r="E3622" s="72">
        <v>5700</v>
      </c>
      <c r="F3622" s="62" t="s">
        <v>1610</v>
      </c>
      <c r="G3622" s="62" t="s">
        <v>1587</v>
      </c>
      <c r="H3622" s="62" t="s">
        <v>1597</v>
      </c>
    </row>
    <row r="3623" spans="1:8" x14ac:dyDescent="0.2">
      <c r="A3623" s="27" t="s">
        <v>2100</v>
      </c>
      <c r="B3623" s="78">
        <v>39706</v>
      </c>
      <c r="C3623" s="63">
        <v>990</v>
      </c>
      <c r="D3623" s="64" t="s">
        <v>2961</v>
      </c>
      <c r="E3623" s="72">
        <v>9890</v>
      </c>
      <c r="F3623" s="62" t="s">
        <v>1610</v>
      </c>
      <c r="G3623" s="62" t="s">
        <v>1587</v>
      </c>
      <c r="H3623" s="62" t="s">
        <v>1528</v>
      </c>
    </row>
    <row r="3624" spans="1:8" x14ac:dyDescent="0.2">
      <c r="A3624" s="27" t="s">
        <v>2101</v>
      </c>
      <c r="B3624" s="78">
        <v>39708</v>
      </c>
      <c r="C3624" s="63">
        <v>743</v>
      </c>
      <c r="D3624" s="64" t="s">
        <v>2961</v>
      </c>
      <c r="E3624" s="72">
        <v>26400</v>
      </c>
      <c r="F3624" s="62" t="s">
        <v>1963</v>
      </c>
      <c r="G3624" s="62" t="s">
        <v>1587</v>
      </c>
      <c r="H3624" s="62" t="s">
        <v>1560</v>
      </c>
    </row>
    <row r="3625" spans="1:8" x14ac:dyDescent="0.2">
      <c r="A3625" s="27" t="s">
        <v>2102</v>
      </c>
      <c r="B3625" s="78">
        <v>39708</v>
      </c>
      <c r="C3625" s="63">
        <v>743</v>
      </c>
      <c r="D3625" s="64" t="s">
        <v>2961</v>
      </c>
      <c r="E3625" s="72">
        <v>3000</v>
      </c>
      <c r="F3625" s="62" t="s">
        <v>1963</v>
      </c>
      <c r="G3625" s="62" t="s">
        <v>1587</v>
      </c>
      <c r="H3625" s="62" t="s">
        <v>1560</v>
      </c>
    </row>
    <row r="3626" spans="1:8" x14ac:dyDescent="0.2">
      <c r="A3626" s="27" t="s">
        <v>2105</v>
      </c>
      <c r="B3626" s="78">
        <v>39708</v>
      </c>
      <c r="C3626" s="63">
        <v>844</v>
      </c>
      <c r="D3626" s="64" t="s">
        <v>2961</v>
      </c>
      <c r="E3626" s="72">
        <v>295</v>
      </c>
      <c r="F3626" s="62" t="s">
        <v>1610</v>
      </c>
      <c r="G3626" s="62" t="s">
        <v>1587</v>
      </c>
      <c r="H3626" s="62" t="s">
        <v>1597</v>
      </c>
    </row>
    <row r="3627" spans="1:8" x14ac:dyDescent="0.2">
      <c r="A3627" s="27" t="s">
        <v>2107</v>
      </c>
      <c r="B3627" s="78">
        <v>39714</v>
      </c>
      <c r="C3627" s="63">
        <v>1088</v>
      </c>
      <c r="D3627" s="64" t="s">
        <v>2961</v>
      </c>
      <c r="E3627" s="72">
        <v>12100</v>
      </c>
      <c r="F3627" s="62" t="s">
        <v>1594</v>
      </c>
      <c r="G3627" s="62" t="s">
        <v>1587</v>
      </c>
      <c r="H3627" s="62" t="s">
        <v>1545</v>
      </c>
    </row>
    <row r="3628" spans="1:8" x14ac:dyDescent="0.2">
      <c r="A3628" s="27" t="s">
        <v>2108</v>
      </c>
      <c r="B3628" s="78">
        <v>39714</v>
      </c>
      <c r="C3628" s="63">
        <v>779</v>
      </c>
      <c r="D3628" s="64" t="s">
        <v>1386</v>
      </c>
      <c r="E3628" s="72">
        <v>10885</v>
      </c>
      <c r="F3628" s="62" t="s">
        <v>1594</v>
      </c>
      <c r="G3628" s="62" t="s">
        <v>1587</v>
      </c>
      <c r="H3628" s="62" t="s">
        <v>1548</v>
      </c>
    </row>
    <row r="3629" spans="1:8" x14ac:dyDescent="0.2">
      <c r="A3629" s="27" t="s">
        <v>2110</v>
      </c>
      <c r="B3629" s="78">
        <v>39714</v>
      </c>
      <c r="C3629" s="63">
        <v>1185</v>
      </c>
      <c r="D3629" s="64" t="s">
        <v>1386</v>
      </c>
      <c r="E3629" s="27">
        <v>284.52</v>
      </c>
      <c r="F3629" s="62" t="s">
        <v>1963</v>
      </c>
      <c r="G3629" s="62" t="s">
        <v>1587</v>
      </c>
      <c r="H3629" s="62" t="s">
        <v>1528</v>
      </c>
    </row>
    <row r="3630" spans="1:8" x14ac:dyDescent="0.2">
      <c r="A3630" s="27" t="s">
        <v>2112</v>
      </c>
      <c r="B3630" s="78">
        <v>39714</v>
      </c>
      <c r="C3630" s="63">
        <v>1197</v>
      </c>
      <c r="D3630" s="64" t="s">
        <v>458</v>
      </c>
      <c r="E3630" s="72">
        <v>16655</v>
      </c>
      <c r="F3630" s="62" t="s">
        <v>1963</v>
      </c>
      <c r="G3630" s="62" t="s">
        <v>1587</v>
      </c>
      <c r="H3630" s="62" t="s">
        <v>1528</v>
      </c>
    </row>
    <row r="3631" spans="1:8" x14ac:dyDescent="0.2">
      <c r="A3631" s="27" t="s">
        <v>2114</v>
      </c>
      <c r="B3631" s="78">
        <v>39715</v>
      </c>
      <c r="C3631" s="63">
        <v>103</v>
      </c>
      <c r="D3631" s="64" t="s">
        <v>458</v>
      </c>
      <c r="E3631" s="72">
        <v>9875</v>
      </c>
      <c r="F3631" s="62" t="s">
        <v>1599</v>
      </c>
      <c r="G3631" s="62" t="s">
        <v>1587</v>
      </c>
      <c r="H3631" s="62" t="s">
        <v>1528</v>
      </c>
    </row>
    <row r="3632" spans="1:8" x14ac:dyDescent="0.2">
      <c r="A3632" s="27" t="s">
        <v>2116</v>
      </c>
      <c r="B3632" s="78">
        <v>39715</v>
      </c>
      <c r="C3632" s="63">
        <v>402</v>
      </c>
      <c r="D3632" s="64" t="s">
        <v>458</v>
      </c>
      <c r="E3632" s="72">
        <v>10025</v>
      </c>
      <c r="F3632" s="62" t="s">
        <v>2921</v>
      </c>
      <c r="G3632" s="62" t="s">
        <v>1588</v>
      </c>
      <c r="H3632" s="62" t="s">
        <v>1753</v>
      </c>
    </row>
    <row r="3633" spans="1:8" x14ac:dyDescent="0.2">
      <c r="A3633" s="27" t="s">
        <v>2117</v>
      </c>
      <c r="B3633" s="78">
        <v>39715</v>
      </c>
      <c r="C3633" s="63">
        <v>176</v>
      </c>
      <c r="D3633" s="64" t="s">
        <v>458</v>
      </c>
      <c r="E3633" s="72">
        <v>10379</v>
      </c>
      <c r="F3633" s="62" t="s">
        <v>1594</v>
      </c>
      <c r="G3633" s="62" t="s">
        <v>1587</v>
      </c>
      <c r="H3633" s="62" t="s">
        <v>1528</v>
      </c>
    </row>
    <row r="3634" spans="1:8" x14ac:dyDescent="0.2">
      <c r="A3634" s="27" t="s">
        <v>2118</v>
      </c>
      <c r="B3634" s="78">
        <v>39720</v>
      </c>
      <c r="C3634" s="63">
        <v>162</v>
      </c>
      <c r="D3634" s="64" t="s">
        <v>458</v>
      </c>
      <c r="E3634" s="72">
        <v>1671.81</v>
      </c>
      <c r="F3634" s="62" t="s">
        <v>2921</v>
      </c>
      <c r="G3634" s="62" t="s">
        <v>1587</v>
      </c>
      <c r="H3634" s="62" t="s">
        <v>1597</v>
      </c>
    </row>
    <row r="3635" spans="1:8" x14ac:dyDescent="0.2">
      <c r="A3635" s="27" t="s">
        <v>2119</v>
      </c>
      <c r="B3635" s="78">
        <v>39721</v>
      </c>
      <c r="C3635" s="63">
        <v>346</v>
      </c>
      <c r="D3635" s="64" t="s">
        <v>458</v>
      </c>
      <c r="E3635" s="72">
        <v>7380</v>
      </c>
      <c r="F3635" s="62" t="s">
        <v>1594</v>
      </c>
      <c r="G3635" s="62" t="s">
        <v>1587</v>
      </c>
      <c r="H3635" s="62" t="s">
        <v>1597</v>
      </c>
    </row>
    <row r="3636" spans="1:8" x14ac:dyDescent="0.2">
      <c r="A3636" s="27" t="s">
        <v>2120</v>
      </c>
      <c r="B3636" s="78">
        <v>39721</v>
      </c>
      <c r="C3636" s="63">
        <v>346</v>
      </c>
      <c r="D3636" s="64" t="s">
        <v>458</v>
      </c>
      <c r="E3636" s="72">
        <v>1570</v>
      </c>
      <c r="F3636" s="62" t="s">
        <v>1594</v>
      </c>
      <c r="G3636" s="62" t="s">
        <v>1587</v>
      </c>
      <c r="H3636" s="62" t="s">
        <v>1597</v>
      </c>
    </row>
    <row r="3637" spans="1:8" x14ac:dyDescent="0.2">
      <c r="A3637" s="27" t="s">
        <v>2122</v>
      </c>
      <c r="B3637" s="78">
        <v>39721</v>
      </c>
      <c r="C3637" s="63">
        <v>965</v>
      </c>
      <c r="D3637" s="64" t="s">
        <v>458</v>
      </c>
      <c r="E3637" s="72">
        <v>23300</v>
      </c>
      <c r="F3637" s="62" t="s">
        <v>1594</v>
      </c>
      <c r="G3637" s="62" t="s">
        <v>1587</v>
      </c>
      <c r="H3637" s="62" t="s">
        <v>1548</v>
      </c>
    </row>
    <row r="3638" spans="1:8" x14ac:dyDescent="0.2">
      <c r="A3638" s="27" t="s">
        <v>2124</v>
      </c>
      <c r="B3638" s="78">
        <v>39721</v>
      </c>
      <c r="C3638" s="63">
        <v>965</v>
      </c>
      <c r="D3638" s="64" t="s">
        <v>458</v>
      </c>
      <c r="E3638" s="72">
        <v>23760</v>
      </c>
      <c r="F3638" s="62" t="s">
        <v>1594</v>
      </c>
      <c r="G3638" s="62" t="s">
        <v>1587</v>
      </c>
      <c r="H3638" s="62" t="s">
        <v>1548</v>
      </c>
    </row>
    <row r="3639" spans="1:8" x14ac:dyDescent="0.2">
      <c r="A3639" s="27" t="s">
        <v>2125</v>
      </c>
      <c r="B3639" s="78">
        <v>39721</v>
      </c>
      <c r="C3639" s="63">
        <v>965</v>
      </c>
      <c r="D3639" s="64" t="s">
        <v>458</v>
      </c>
      <c r="E3639" s="72">
        <v>350</v>
      </c>
      <c r="F3639" s="62" t="s">
        <v>1594</v>
      </c>
      <c r="G3639" s="62" t="s">
        <v>1587</v>
      </c>
      <c r="H3639" s="62" t="s">
        <v>1548</v>
      </c>
    </row>
    <row r="3640" spans="1:8" x14ac:dyDescent="0.2">
      <c r="A3640" s="27" t="s">
        <v>2126</v>
      </c>
      <c r="B3640" s="78">
        <v>39721</v>
      </c>
      <c r="C3640" s="63">
        <v>384</v>
      </c>
      <c r="D3640" s="64" t="s">
        <v>458</v>
      </c>
      <c r="E3640" s="27">
        <v>23600</v>
      </c>
      <c r="F3640" s="62" t="s">
        <v>1594</v>
      </c>
      <c r="G3640" s="62" t="s">
        <v>1587</v>
      </c>
      <c r="H3640" s="62" t="s">
        <v>1597</v>
      </c>
    </row>
    <row r="3641" spans="1:8" x14ac:dyDescent="0.2">
      <c r="A3641" s="27" t="s">
        <v>2128</v>
      </c>
      <c r="B3641" s="78">
        <v>39722</v>
      </c>
      <c r="C3641" s="63">
        <v>730</v>
      </c>
      <c r="D3641" s="64" t="s">
        <v>1271</v>
      </c>
      <c r="E3641" s="72">
        <v>9012</v>
      </c>
      <c r="F3641" s="62" t="s">
        <v>1594</v>
      </c>
      <c r="G3641" s="62" t="s">
        <v>1587</v>
      </c>
      <c r="H3641" s="62" t="s">
        <v>1597</v>
      </c>
    </row>
    <row r="3642" spans="1:8" x14ac:dyDescent="0.2">
      <c r="A3642" s="27" t="s">
        <v>2129</v>
      </c>
      <c r="B3642" s="78">
        <v>39722</v>
      </c>
      <c r="C3642" s="63">
        <v>1205</v>
      </c>
      <c r="D3642" s="64" t="s">
        <v>1271</v>
      </c>
      <c r="E3642" s="72">
        <v>1000</v>
      </c>
      <c r="F3642" s="62" t="s">
        <v>1963</v>
      </c>
      <c r="G3642" s="62" t="s">
        <v>1587</v>
      </c>
      <c r="H3642" s="62" t="s">
        <v>1548</v>
      </c>
    </row>
    <row r="3643" spans="1:8" x14ac:dyDescent="0.2">
      <c r="A3643" s="27" t="s">
        <v>2131</v>
      </c>
      <c r="B3643" s="78">
        <v>39722</v>
      </c>
      <c r="C3643" s="63">
        <v>1204</v>
      </c>
      <c r="D3643" s="64" t="s">
        <v>1271</v>
      </c>
      <c r="E3643" s="72">
        <v>739.17</v>
      </c>
      <c r="F3643" s="62" t="s">
        <v>1963</v>
      </c>
      <c r="G3643" s="62" t="s">
        <v>1587</v>
      </c>
      <c r="H3643" s="62" t="s">
        <v>1528</v>
      </c>
    </row>
    <row r="3644" spans="1:8" x14ac:dyDescent="0.2">
      <c r="A3644" s="27" t="s">
        <v>2132</v>
      </c>
      <c r="B3644" s="78">
        <v>39722</v>
      </c>
      <c r="C3644" s="63">
        <v>1160</v>
      </c>
      <c r="D3644" s="64" t="s">
        <v>1271</v>
      </c>
      <c r="E3644" s="72">
        <v>-13.97</v>
      </c>
      <c r="F3644" s="62" t="s">
        <v>1610</v>
      </c>
      <c r="G3644" s="62" t="s">
        <v>1587</v>
      </c>
      <c r="H3644" s="62" t="s">
        <v>1548</v>
      </c>
    </row>
    <row r="3645" spans="1:8" x14ac:dyDescent="0.2">
      <c r="A3645" s="27" t="s">
        <v>2133</v>
      </c>
      <c r="B3645" s="78">
        <v>39722</v>
      </c>
      <c r="C3645" s="63">
        <v>743</v>
      </c>
      <c r="D3645" s="64" t="s">
        <v>1271</v>
      </c>
      <c r="E3645" s="72">
        <v>600.66</v>
      </c>
      <c r="F3645" s="62" t="s">
        <v>1963</v>
      </c>
      <c r="G3645" s="62" t="s">
        <v>1587</v>
      </c>
      <c r="H3645" s="62" t="s">
        <v>2962</v>
      </c>
    </row>
    <row r="3646" spans="1:8" x14ac:dyDescent="0.2">
      <c r="A3646" s="27" t="s">
        <v>2134</v>
      </c>
      <c r="B3646" s="78">
        <v>39722</v>
      </c>
      <c r="C3646" s="63">
        <v>1206</v>
      </c>
      <c r="D3646" s="64" t="s">
        <v>1271</v>
      </c>
      <c r="E3646" s="72">
        <v>91.92</v>
      </c>
      <c r="F3646" s="62" t="s">
        <v>1610</v>
      </c>
      <c r="G3646" s="62" t="s">
        <v>1587</v>
      </c>
      <c r="H3646" s="62" t="s">
        <v>1557</v>
      </c>
    </row>
    <row r="3647" spans="1:8" x14ac:dyDescent="0.2">
      <c r="A3647" s="27">
        <v>31</v>
      </c>
      <c r="B3647" s="78">
        <v>39723</v>
      </c>
      <c r="C3647" s="63">
        <v>877</v>
      </c>
      <c r="D3647" s="64" t="s">
        <v>1271</v>
      </c>
      <c r="E3647" s="72">
        <v>334.2</v>
      </c>
      <c r="F3647" s="62" t="s">
        <v>1594</v>
      </c>
      <c r="G3647" s="62" t="s">
        <v>1587</v>
      </c>
      <c r="H3647" s="62" t="s">
        <v>1538</v>
      </c>
    </row>
    <row r="3648" spans="1:8" x14ac:dyDescent="0.2">
      <c r="A3648" s="27" t="s">
        <v>2135</v>
      </c>
      <c r="B3648" s="78">
        <v>39723</v>
      </c>
      <c r="C3648" s="63">
        <v>42</v>
      </c>
      <c r="D3648" s="64" t="s">
        <v>1271</v>
      </c>
      <c r="E3648" s="27">
        <v>68.92</v>
      </c>
      <c r="F3648" s="62" t="s">
        <v>2921</v>
      </c>
      <c r="G3648" s="62" t="s">
        <v>1587</v>
      </c>
      <c r="H3648" s="62" t="s">
        <v>1528</v>
      </c>
    </row>
    <row r="3649" spans="1:8" x14ac:dyDescent="0.2">
      <c r="A3649" s="27" t="s">
        <v>2136</v>
      </c>
      <c r="B3649" s="78">
        <v>39723</v>
      </c>
      <c r="C3649" s="63">
        <v>915</v>
      </c>
      <c r="D3649" s="64" t="s">
        <v>1271</v>
      </c>
      <c r="E3649" s="27">
        <v>585</v>
      </c>
      <c r="F3649" s="62" t="s">
        <v>1594</v>
      </c>
      <c r="G3649" s="62" t="s">
        <v>1587</v>
      </c>
      <c r="H3649" s="62" t="s">
        <v>1597</v>
      </c>
    </row>
    <row r="3650" spans="1:8" x14ac:dyDescent="0.2">
      <c r="A3650" s="27" t="s">
        <v>2137</v>
      </c>
      <c r="B3650" s="78">
        <v>39723</v>
      </c>
      <c r="C3650" s="63">
        <v>1025</v>
      </c>
      <c r="D3650" s="64" t="s">
        <v>2963</v>
      </c>
      <c r="E3650" s="72">
        <v>8732.69</v>
      </c>
      <c r="F3650" s="62" t="s">
        <v>1594</v>
      </c>
      <c r="G3650" s="62" t="s">
        <v>1587</v>
      </c>
      <c r="H3650" s="62" t="s">
        <v>1597</v>
      </c>
    </row>
    <row r="3651" spans="1:8" x14ac:dyDescent="0.2">
      <c r="A3651" s="27" t="s">
        <v>2139</v>
      </c>
      <c r="B3651" s="78">
        <v>39723</v>
      </c>
      <c r="C3651" s="63">
        <v>689</v>
      </c>
      <c r="D3651" s="64" t="s">
        <v>2963</v>
      </c>
      <c r="E3651" s="72">
        <v>8732.69</v>
      </c>
      <c r="F3651" s="62" t="s">
        <v>1594</v>
      </c>
      <c r="G3651" s="62" t="s">
        <v>1587</v>
      </c>
      <c r="H3651" s="62" t="s">
        <v>1536</v>
      </c>
    </row>
    <row r="3652" spans="1:8" x14ac:dyDescent="0.2">
      <c r="A3652" s="27" t="s">
        <v>2141</v>
      </c>
      <c r="B3652" s="78">
        <v>39723</v>
      </c>
      <c r="C3652" s="63">
        <v>1152</v>
      </c>
      <c r="D3652" s="64" t="s">
        <v>2963</v>
      </c>
      <c r="E3652" s="72">
        <v>8732.69</v>
      </c>
      <c r="F3652" s="62" t="s">
        <v>1610</v>
      </c>
      <c r="G3652" s="62" t="s">
        <v>1587</v>
      </c>
      <c r="H3652" s="62" t="s">
        <v>2964</v>
      </c>
    </row>
    <row r="3653" spans="1:8" x14ac:dyDescent="0.2">
      <c r="A3653" s="27" t="s">
        <v>2142</v>
      </c>
      <c r="B3653" s="78">
        <v>39724</v>
      </c>
      <c r="C3653" s="63">
        <v>19</v>
      </c>
      <c r="D3653" s="64" t="s">
        <v>2963</v>
      </c>
      <c r="E3653" s="72">
        <v>35000</v>
      </c>
      <c r="F3653" s="62" t="s">
        <v>1963</v>
      </c>
      <c r="G3653" s="62" t="s">
        <v>1587</v>
      </c>
      <c r="H3653" s="62" t="s">
        <v>1528</v>
      </c>
    </row>
    <row r="3654" spans="1:8" x14ac:dyDescent="0.2">
      <c r="A3654" s="27" t="s">
        <v>2143</v>
      </c>
      <c r="B3654" s="78">
        <v>39724</v>
      </c>
      <c r="C3654" s="63">
        <v>1015</v>
      </c>
      <c r="D3654" s="64" t="s">
        <v>2963</v>
      </c>
      <c r="E3654" s="72">
        <v>13500</v>
      </c>
      <c r="F3654" s="62" t="s">
        <v>1610</v>
      </c>
      <c r="G3654" s="62" t="s">
        <v>1587</v>
      </c>
      <c r="H3654" s="62" t="s">
        <v>1535</v>
      </c>
    </row>
    <row r="3655" spans="1:8" x14ac:dyDescent="0.2">
      <c r="A3655" s="27" t="s">
        <v>2144</v>
      </c>
      <c r="B3655" s="78">
        <v>39724</v>
      </c>
      <c r="C3655" s="63">
        <v>1208</v>
      </c>
      <c r="D3655" s="64" t="s">
        <v>2963</v>
      </c>
      <c r="E3655" s="72">
        <v>10190</v>
      </c>
      <c r="F3655" s="62" t="s">
        <v>1963</v>
      </c>
      <c r="G3655" s="62" t="s">
        <v>1587</v>
      </c>
      <c r="H3655" s="62" t="s">
        <v>1528</v>
      </c>
    </row>
    <row r="3656" spans="1:8" x14ac:dyDescent="0.2">
      <c r="A3656" s="27" t="s">
        <v>2145</v>
      </c>
      <c r="B3656" s="78">
        <v>39724</v>
      </c>
      <c r="C3656" s="63">
        <v>1207</v>
      </c>
      <c r="D3656" s="64" t="s">
        <v>2963</v>
      </c>
      <c r="E3656" s="27">
        <v>7236</v>
      </c>
      <c r="F3656" s="62" t="s">
        <v>1594</v>
      </c>
      <c r="G3656" s="62" t="s">
        <v>1587</v>
      </c>
      <c r="H3656" s="62" t="s">
        <v>1552</v>
      </c>
    </row>
    <row r="3657" spans="1:8" x14ac:dyDescent="0.2">
      <c r="A3657" s="27" t="s">
        <v>2146</v>
      </c>
      <c r="B3657" s="78">
        <v>39724</v>
      </c>
      <c r="C3657" s="63">
        <v>290</v>
      </c>
      <c r="D3657" s="64" t="s">
        <v>2963</v>
      </c>
      <c r="E3657" s="27">
        <v>625</v>
      </c>
      <c r="F3657" s="62" t="s">
        <v>1594</v>
      </c>
      <c r="G3657" s="62" t="s">
        <v>1587</v>
      </c>
      <c r="H3657" s="62" t="s">
        <v>1528</v>
      </c>
    </row>
    <row r="3658" spans="1:8" x14ac:dyDescent="0.2">
      <c r="A3658" s="27" t="s">
        <v>2147</v>
      </c>
      <c r="B3658" s="78">
        <v>39724</v>
      </c>
      <c r="C3658" s="63">
        <v>877</v>
      </c>
      <c r="D3658" s="64" t="s">
        <v>2963</v>
      </c>
      <c r="E3658" s="27">
        <v>1730</v>
      </c>
      <c r="F3658" s="62" t="s">
        <v>1610</v>
      </c>
      <c r="G3658" s="62" t="s">
        <v>1587</v>
      </c>
      <c r="H3658" s="62" t="s">
        <v>1538</v>
      </c>
    </row>
    <row r="3659" spans="1:8" x14ac:dyDescent="0.2">
      <c r="A3659" s="27">
        <v>32</v>
      </c>
      <c r="B3659" s="78">
        <v>39727</v>
      </c>
      <c r="C3659" s="63">
        <v>442</v>
      </c>
      <c r="D3659" s="64" t="s">
        <v>2965</v>
      </c>
      <c r="E3659" s="72">
        <v>5050</v>
      </c>
      <c r="F3659" s="62" t="s">
        <v>1610</v>
      </c>
      <c r="G3659" s="62" t="s">
        <v>1587</v>
      </c>
      <c r="H3659" s="62" t="s">
        <v>1528</v>
      </c>
    </row>
    <row r="3660" spans="1:8" x14ac:dyDescent="0.2">
      <c r="A3660" s="27" t="s">
        <v>2148</v>
      </c>
      <c r="B3660" s="78">
        <v>39727</v>
      </c>
      <c r="C3660" s="63">
        <v>442</v>
      </c>
      <c r="D3660" s="64" t="s">
        <v>601</v>
      </c>
      <c r="E3660" s="72">
        <v>8270</v>
      </c>
      <c r="F3660" s="62" t="s">
        <v>1610</v>
      </c>
      <c r="G3660" s="62" t="s">
        <v>1587</v>
      </c>
      <c r="H3660" s="62" t="s">
        <v>1528</v>
      </c>
    </row>
    <row r="3661" spans="1:8" x14ac:dyDescent="0.2">
      <c r="A3661" s="27" t="s">
        <v>2150</v>
      </c>
      <c r="B3661" s="78">
        <v>39728</v>
      </c>
      <c r="C3661" s="63">
        <v>1209</v>
      </c>
      <c r="D3661" s="64" t="s">
        <v>601</v>
      </c>
      <c r="E3661" s="72">
        <v>24700</v>
      </c>
      <c r="F3661" s="62" t="s">
        <v>1594</v>
      </c>
      <c r="G3661" s="62" t="s">
        <v>1587</v>
      </c>
      <c r="H3661" s="62" t="s">
        <v>1538</v>
      </c>
    </row>
    <row r="3662" spans="1:8" x14ac:dyDescent="0.2">
      <c r="A3662" s="27" t="s">
        <v>2152</v>
      </c>
      <c r="B3662" s="78">
        <v>39728</v>
      </c>
      <c r="C3662" s="63">
        <v>176</v>
      </c>
      <c r="D3662" s="64" t="s">
        <v>601</v>
      </c>
      <c r="E3662" s="72">
        <v>8710.75</v>
      </c>
      <c r="F3662" s="62" t="s">
        <v>1599</v>
      </c>
      <c r="G3662" s="62" t="s">
        <v>1587</v>
      </c>
      <c r="H3662" s="62" t="s">
        <v>1528</v>
      </c>
    </row>
    <row r="3663" spans="1:8" x14ac:dyDescent="0.2">
      <c r="A3663" s="27" t="s">
        <v>2153</v>
      </c>
      <c r="B3663" s="78">
        <v>39728</v>
      </c>
      <c r="C3663" s="63">
        <v>627</v>
      </c>
      <c r="D3663" s="64" t="s">
        <v>601</v>
      </c>
      <c r="E3663" s="72">
        <v>4035</v>
      </c>
      <c r="F3663" s="62" t="s">
        <v>1610</v>
      </c>
      <c r="G3663" s="62" t="s">
        <v>1587</v>
      </c>
      <c r="H3663" s="62" t="s">
        <v>1544</v>
      </c>
    </row>
    <row r="3664" spans="1:8" x14ac:dyDescent="0.2">
      <c r="A3664" s="27">
        <v>33</v>
      </c>
      <c r="B3664" s="78">
        <v>39730</v>
      </c>
      <c r="C3664" s="63">
        <v>144</v>
      </c>
      <c r="D3664" s="64" t="s">
        <v>601</v>
      </c>
      <c r="E3664" s="72">
        <v>1313.62</v>
      </c>
      <c r="F3664" s="62" t="s">
        <v>1594</v>
      </c>
      <c r="G3664" s="62" t="s">
        <v>1587</v>
      </c>
      <c r="H3664" s="62" t="s">
        <v>1538</v>
      </c>
    </row>
    <row r="3665" spans="1:8" x14ac:dyDescent="0.2">
      <c r="A3665" s="27">
        <v>34</v>
      </c>
      <c r="B3665" s="78">
        <v>39730</v>
      </c>
      <c r="C3665" s="63">
        <v>146</v>
      </c>
      <c r="D3665" s="64" t="s">
        <v>601</v>
      </c>
      <c r="E3665" s="72">
        <v>162.02000000000001</v>
      </c>
      <c r="F3665" s="62" t="s">
        <v>1594</v>
      </c>
      <c r="G3665" s="62" t="s">
        <v>1587</v>
      </c>
      <c r="H3665" s="62" t="s">
        <v>1597</v>
      </c>
    </row>
    <row r="3666" spans="1:8" x14ac:dyDescent="0.2">
      <c r="A3666" s="27">
        <v>35</v>
      </c>
      <c r="B3666" s="78">
        <v>39730</v>
      </c>
      <c r="C3666" s="63">
        <v>172</v>
      </c>
      <c r="D3666" s="64" t="s">
        <v>601</v>
      </c>
      <c r="E3666" s="72">
        <v>4195.3</v>
      </c>
      <c r="F3666" s="62" t="s">
        <v>1594</v>
      </c>
      <c r="G3666" s="62" t="s">
        <v>1587</v>
      </c>
      <c r="H3666" s="62" t="s">
        <v>1538</v>
      </c>
    </row>
    <row r="3667" spans="1:8" x14ac:dyDescent="0.2">
      <c r="A3667" s="27">
        <v>36</v>
      </c>
      <c r="B3667" s="78">
        <v>39730</v>
      </c>
      <c r="C3667" s="63">
        <v>733</v>
      </c>
      <c r="D3667" s="64" t="s">
        <v>601</v>
      </c>
      <c r="E3667" s="72">
        <v>4673.8900000000003</v>
      </c>
      <c r="F3667" s="62" t="s">
        <v>1594</v>
      </c>
      <c r="G3667" s="62" t="s">
        <v>1587</v>
      </c>
      <c r="H3667" s="62" t="s">
        <v>1597</v>
      </c>
    </row>
    <row r="3668" spans="1:8" x14ac:dyDescent="0.2">
      <c r="A3668" s="27">
        <v>37</v>
      </c>
      <c r="B3668" s="78">
        <v>39730</v>
      </c>
      <c r="C3668" s="63">
        <v>773</v>
      </c>
      <c r="D3668" s="64" t="s">
        <v>601</v>
      </c>
      <c r="E3668" s="72">
        <v>216.59</v>
      </c>
      <c r="F3668" s="62" t="s">
        <v>1594</v>
      </c>
      <c r="G3668" s="62" t="s">
        <v>1587</v>
      </c>
      <c r="H3668" s="62" t="s">
        <v>1538</v>
      </c>
    </row>
    <row r="3669" spans="1:8" x14ac:dyDescent="0.2">
      <c r="A3669" s="27">
        <v>38</v>
      </c>
      <c r="B3669" s="78">
        <v>39730</v>
      </c>
      <c r="C3669" s="63">
        <v>1007</v>
      </c>
      <c r="D3669" s="64" t="s">
        <v>601</v>
      </c>
      <c r="E3669" s="72">
        <v>232.95</v>
      </c>
      <c r="F3669" s="62" t="s">
        <v>1594</v>
      </c>
      <c r="G3669" s="62" t="s">
        <v>1588</v>
      </c>
      <c r="H3669" s="62" t="s">
        <v>1607</v>
      </c>
    </row>
    <row r="3670" spans="1:8" x14ac:dyDescent="0.2">
      <c r="A3670" s="27">
        <v>39</v>
      </c>
      <c r="B3670" s="78">
        <v>39730</v>
      </c>
      <c r="C3670" s="63">
        <v>1006</v>
      </c>
      <c r="D3670" s="64" t="s">
        <v>601</v>
      </c>
      <c r="E3670" s="72">
        <v>3860</v>
      </c>
      <c r="F3670" s="62" t="s">
        <v>1594</v>
      </c>
      <c r="G3670" s="62" t="s">
        <v>1587</v>
      </c>
      <c r="H3670" s="62" t="s">
        <v>1538</v>
      </c>
    </row>
    <row r="3671" spans="1:8" x14ac:dyDescent="0.2">
      <c r="A3671" s="27" t="s">
        <v>2360</v>
      </c>
      <c r="B3671" s="78">
        <v>39730</v>
      </c>
      <c r="C3671" s="63">
        <v>352</v>
      </c>
      <c r="D3671" s="64" t="s">
        <v>601</v>
      </c>
      <c r="E3671" s="72">
        <v>188.65</v>
      </c>
      <c r="F3671" s="62" t="s">
        <v>1594</v>
      </c>
      <c r="G3671" s="62" t="s">
        <v>1587</v>
      </c>
      <c r="H3671" s="62" t="s">
        <v>1538</v>
      </c>
    </row>
    <row r="3672" spans="1:8" x14ac:dyDescent="0.2">
      <c r="A3672" s="27" t="s">
        <v>2154</v>
      </c>
      <c r="B3672" s="78">
        <v>39730</v>
      </c>
      <c r="C3672" s="63">
        <v>618</v>
      </c>
      <c r="D3672" s="64" t="s">
        <v>601</v>
      </c>
      <c r="E3672" s="72">
        <v>3860</v>
      </c>
      <c r="F3672" s="62" t="s">
        <v>1610</v>
      </c>
      <c r="G3672" s="62" t="s">
        <v>1587</v>
      </c>
      <c r="H3672" s="62" t="s">
        <v>1544</v>
      </c>
    </row>
    <row r="3673" spans="1:8" x14ac:dyDescent="0.2">
      <c r="A3673" s="27" t="s">
        <v>2155</v>
      </c>
      <c r="B3673" s="78">
        <v>39730</v>
      </c>
      <c r="C3673" s="63">
        <v>144</v>
      </c>
      <c r="D3673" s="64" t="s">
        <v>601</v>
      </c>
      <c r="E3673" s="72">
        <v>209.44</v>
      </c>
      <c r="F3673" s="62" t="s">
        <v>1594</v>
      </c>
      <c r="G3673" s="62" t="s">
        <v>1587</v>
      </c>
      <c r="H3673" s="62" t="s">
        <v>1538</v>
      </c>
    </row>
    <row r="3674" spans="1:8" x14ac:dyDescent="0.2">
      <c r="A3674" s="27" t="s">
        <v>2156</v>
      </c>
      <c r="B3674" s="78">
        <v>39730</v>
      </c>
      <c r="C3674" s="63">
        <v>144</v>
      </c>
      <c r="D3674" s="64" t="s">
        <v>601</v>
      </c>
      <c r="E3674" s="72">
        <v>645.4</v>
      </c>
      <c r="F3674" s="62" t="s">
        <v>1594</v>
      </c>
      <c r="G3674" s="62" t="s">
        <v>1587</v>
      </c>
      <c r="H3674" s="62" t="s">
        <v>1538</v>
      </c>
    </row>
    <row r="3675" spans="1:8" x14ac:dyDescent="0.2">
      <c r="A3675" s="27" t="s">
        <v>2158</v>
      </c>
      <c r="B3675" s="78">
        <v>39730</v>
      </c>
      <c r="C3675" s="63">
        <v>144</v>
      </c>
      <c r="D3675" s="64" t="s">
        <v>601</v>
      </c>
      <c r="E3675" s="27">
        <v>414.94</v>
      </c>
      <c r="F3675" s="62" t="s">
        <v>1594</v>
      </c>
      <c r="G3675" s="62" t="s">
        <v>1587</v>
      </c>
      <c r="H3675" s="62" t="s">
        <v>1538</v>
      </c>
    </row>
    <row r="3676" spans="1:8" x14ac:dyDescent="0.2">
      <c r="A3676" s="27" t="s">
        <v>2159</v>
      </c>
      <c r="B3676" s="78">
        <v>39730</v>
      </c>
      <c r="C3676" s="63">
        <v>144</v>
      </c>
      <c r="D3676" s="64" t="s">
        <v>601</v>
      </c>
      <c r="E3676" s="27">
        <v>8900</v>
      </c>
      <c r="F3676" s="62" t="s">
        <v>1594</v>
      </c>
      <c r="G3676" s="62" t="s">
        <v>1587</v>
      </c>
      <c r="H3676" s="62" t="s">
        <v>1538</v>
      </c>
    </row>
    <row r="3677" spans="1:8" x14ac:dyDescent="0.2">
      <c r="A3677" s="27" t="s">
        <v>2160</v>
      </c>
      <c r="B3677" s="78">
        <v>39730</v>
      </c>
      <c r="C3677" s="63">
        <v>144</v>
      </c>
      <c r="D3677" s="64" t="s">
        <v>601</v>
      </c>
      <c r="E3677" s="27">
        <v>264.83</v>
      </c>
      <c r="F3677" s="62" t="s">
        <v>1594</v>
      </c>
      <c r="G3677" s="62" t="s">
        <v>1587</v>
      </c>
      <c r="H3677" s="62" t="s">
        <v>1538</v>
      </c>
    </row>
    <row r="3678" spans="1:8" x14ac:dyDescent="0.2">
      <c r="A3678" s="27" t="s">
        <v>2161</v>
      </c>
      <c r="B3678" s="78">
        <v>39730</v>
      </c>
      <c r="C3678" s="63">
        <v>144</v>
      </c>
      <c r="D3678" s="64" t="s">
        <v>601</v>
      </c>
      <c r="E3678" s="27">
        <v>3860</v>
      </c>
      <c r="F3678" s="62" t="s">
        <v>1594</v>
      </c>
      <c r="G3678" s="62" t="s">
        <v>1587</v>
      </c>
      <c r="H3678" s="62" t="s">
        <v>1538</v>
      </c>
    </row>
    <row r="3679" spans="1:8" x14ac:dyDescent="0.2">
      <c r="A3679" s="27" t="s">
        <v>2162</v>
      </c>
      <c r="B3679" s="78">
        <v>39730</v>
      </c>
      <c r="C3679" s="63">
        <v>144</v>
      </c>
      <c r="D3679" s="64" t="s">
        <v>601</v>
      </c>
      <c r="E3679" s="27">
        <v>135</v>
      </c>
      <c r="F3679" s="62" t="s">
        <v>1594</v>
      </c>
      <c r="G3679" s="62" t="s">
        <v>1587</v>
      </c>
      <c r="H3679" s="62" t="s">
        <v>1538</v>
      </c>
    </row>
    <row r="3680" spans="1:8" x14ac:dyDescent="0.2">
      <c r="A3680" s="27" t="s">
        <v>2164</v>
      </c>
      <c r="B3680" s="78">
        <v>39730</v>
      </c>
      <c r="C3680" s="63">
        <v>144</v>
      </c>
      <c r="D3680" s="64" t="s">
        <v>601</v>
      </c>
      <c r="E3680" s="27">
        <v>890</v>
      </c>
      <c r="F3680" s="62" t="s">
        <v>1594</v>
      </c>
      <c r="G3680" s="62" t="s">
        <v>1587</v>
      </c>
      <c r="H3680" s="62" t="s">
        <v>1538</v>
      </c>
    </row>
    <row r="3681" spans="1:8" x14ac:dyDescent="0.2">
      <c r="A3681" s="27" t="s">
        <v>2165</v>
      </c>
      <c r="B3681" s="78">
        <v>39730</v>
      </c>
      <c r="C3681" s="63">
        <v>144</v>
      </c>
      <c r="D3681" s="64" t="s">
        <v>601</v>
      </c>
      <c r="E3681" s="27">
        <v>3860</v>
      </c>
      <c r="F3681" s="62" t="s">
        <v>1594</v>
      </c>
      <c r="G3681" s="62" t="s">
        <v>1587</v>
      </c>
      <c r="H3681" s="62" t="s">
        <v>1538</v>
      </c>
    </row>
    <row r="3682" spans="1:8" x14ac:dyDescent="0.2">
      <c r="A3682" s="27" t="s">
        <v>2166</v>
      </c>
      <c r="B3682" s="78">
        <v>39730</v>
      </c>
      <c r="C3682" s="63">
        <v>146</v>
      </c>
      <c r="D3682" s="64" t="s">
        <v>1432</v>
      </c>
      <c r="E3682" s="72">
        <v>11045</v>
      </c>
      <c r="F3682" s="62" t="s">
        <v>1594</v>
      </c>
      <c r="G3682" s="62" t="s">
        <v>1587</v>
      </c>
      <c r="H3682" s="62" t="s">
        <v>1597</v>
      </c>
    </row>
    <row r="3683" spans="1:8" x14ac:dyDescent="0.2">
      <c r="A3683" s="27" t="s">
        <v>2168</v>
      </c>
      <c r="B3683" s="78">
        <v>39730</v>
      </c>
      <c r="C3683" s="63">
        <v>172</v>
      </c>
      <c r="D3683" s="64" t="s">
        <v>1432</v>
      </c>
      <c r="E3683" s="72">
        <v>19630</v>
      </c>
      <c r="F3683" s="62" t="s">
        <v>1594</v>
      </c>
      <c r="G3683" s="62" t="s">
        <v>1587</v>
      </c>
      <c r="H3683" s="62" t="s">
        <v>1538</v>
      </c>
    </row>
    <row r="3684" spans="1:8" x14ac:dyDescent="0.2">
      <c r="A3684" s="27" t="s">
        <v>2169</v>
      </c>
      <c r="B3684" s="78">
        <v>39730</v>
      </c>
      <c r="C3684" s="63">
        <v>733</v>
      </c>
      <c r="D3684" s="64" t="s">
        <v>1432</v>
      </c>
      <c r="E3684" s="27">
        <v>28584</v>
      </c>
      <c r="F3684" s="62" t="s">
        <v>1594</v>
      </c>
      <c r="G3684" s="62" t="s">
        <v>1587</v>
      </c>
      <c r="H3684" s="62" t="s">
        <v>1597</v>
      </c>
    </row>
    <row r="3685" spans="1:8" x14ac:dyDescent="0.2">
      <c r="A3685" s="27" t="s">
        <v>2171</v>
      </c>
      <c r="B3685" s="78">
        <v>39730</v>
      </c>
      <c r="C3685" s="63">
        <v>773</v>
      </c>
      <c r="D3685" s="64" t="s">
        <v>1432</v>
      </c>
      <c r="E3685" s="27">
        <v>-28584</v>
      </c>
      <c r="F3685" s="62" t="s">
        <v>1594</v>
      </c>
      <c r="G3685" s="62" t="s">
        <v>1587</v>
      </c>
      <c r="H3685" s="62" t="s">
        <v>1538</v>
      </c>
    </row>
    <row r="3686" spans="1:8" x14ac:dyDescent="0.2">
      <c r="A3686" s="27" t="s">
        <v>2173</v>
      </c>
      <c r="B3686" s="78">
        <v>39730</v>
      </c>
      <c r="C3686" s="63">
        <v>1007</v>
      </c>
      <c r="D3686" s="64" t="s">
        <v>2966</v>
      </c>
      <c r="E3686" s="72">
        <v>7151</v>
      </c>
      <c r="F3686" s="62" t="s">
        <v>1594</v>
      </c>
      <c r="G3686" s="62" t="s">
        <v>1588</v>
      </c>
      <c r="H3686" s="62" t="s">
        <v>1607</v>
      </c>
    </row>
    <row r="3687" spans="1:8" x14ac:dyDescent="0.2">
      <c r="A3687" s="27" t="s">
        <v>2174</v>
      </c>
      <c r="B3687" s="78">
        <v>39730</v>
      </c>
      <c r="C3687" s="63">
        <v>1006</v>
      </c>
      <c r="D3687" s="64" t="s">
        <v>2966</v>
      </c>
      <c r="E3687" s="72">
        <v>-7151</v>
      </c>
      <c r="F3687" s="62" t="s">
        <v>1594</v>
      </c>
      <c r="G3687" s="62" t="s">
        <v>1587</v>
      </c>
      <c r="H3687" s="62" t="s">
        <v>1538</v>
      </c>
    </row>
    <row r="3688" spans="1:8" x14ac:dyDescent="0.2">
      <c r="A3688" s="27" t="s">
        <v>2175</v>
      </c>
      <c r="B3688" s="78">
        <v>39731</v>
      </c>
      <c r="C3688" s="63">
        <v>721</v>
      </c>
      <c r="D3688" s="64" t="s">
        <v>2967</v>
      </c>
      <c r="E3688" s="72">
        <v>20290</v>
      </c>
      <c r="F3688" s="62" t="s">
        <v>1610</v>
      </c>
      <c r="G3688" s="62" t="s">
        <v>1587</v>
      </c>
      <c r="H3688" s="62" t="s">
        <v>1529</v>
      </c>
    </row>
    <row r="3689" spans="1:8" x14ac:dyDescent="0.2">
      <c r="A3689" s="27" t="s">
        <v>2176</v>
      </c>
      <c r="B3689" s="78">
        <v>39731</v>
      </c>
      <c r="C3689" s="63">
        <v>89</v>
      </c>
      <c r="D3689" s="64" t="s">
        <v>2967</v>
      </c>
      <c r="E3689" s="72">
        <v>249.38</v>
      </c>
      <c r="F3689" s="62" t="s">
        <v>1594</v>
      </c>
      <c r="G3689" s="62" t="s">
        <v>1587</v>
      </c>
      <c r="H3689" s="62" t="s">
        <v>1597</v>
      </c>
    </row>
    <row r="3690" spans="1:8" x14ac:dyDescent="0.2">
      <c r="A3690" s="27" t="s">
        <v>2177</v>
      </c>
      <c r="B3690" s="78">
        <v>39731</v>
      </c>
      <c r="C3690" s="63">
        <v>1210</v>
      </c>
      <c r="D3690" s="64" t="s">
        <v>2967</v>
      </c>
      <c r="E3690" s="72">
        <v>-20290</v>
      </c>
      <c r="F3690" s="62" t="s">
        <v>1610</v>
      </c>
      <c r="G3690" s="62" t="s">
        <v>1587</v>
      </c>
      <c r="H3690" s="62" t="s">
        <v>1538</v>
      </c>
    </row>
    <row r="3691" spans="1:8" x14ac:dyDescent="0.2">
      <c r="A3691" s="27" t="s">
        <v>2178</v>
      </c>
      <c r="B3691" s="78">
        <v>39731</v>
      </c>
      <c r="C3691" s="63">
        <v>520</v>
      </c>
      <c r="D3691" s="64" t="s">
        <v>2967</v>
      </c>
      <c r="E3691" s="72">
        <v>131.72</v>
      </c>
      <c r="F3691" s="62" t="s">
        <v>1610</v>
      </c>
      <c r="G3691" s="62" t="s">
        <v>1587</v>
      </c>
      <c r="H3691" s="62" t="s">
        <v>1597</v>
      </c>
    </row>
    <row r="3692" spans="1:8" x14ac:dyDescent="0.2">
      <c r="A3692" s="27" t="s">
        <v>2179</v>
      </c>
      <c r="B3692" s="78">
        <v>39734</v>
      </c>
      <c r="C3692" s="63">
        <v>226</v>
      </c>
      <c r="D3692" s="64" t="s">
        <v>2967</v>
      </c>
      <c r="E3692" s="72">
        <v>14050</v>
      </c>
      <c r="F3692" s="62" t="s">
        <v>1594</v>
      </c>
      <c r="G3692" s="62" t="s">
        <v>1587</v>
      </c>
      <c r="H3692" s="62" t="s">
        <v>1597</v>
      </c>
    </row>
    <row r="3693" spans="1:8" x14ac:dyDescent="0.2">
      <c r="A3693" s="27" t="s">
        <v>2180</v>
      </c>
      <c r="B3693" s="78">
        <v>39734</v>
      </c>
      <c r="C3693" s="63">
        <v>1025</v>
      </c>
      <c r="D3693" s="64" t="s">
        <v>2967</v>
      </c>
      <c r="E3693" s="72">
        <v>144.05000000000001</v>
      </c>
      <c r="F3693" s="62" t="s">
        <v>1594</v>
      </c>
      <c r="G3693" s="62" t="s">
        <v>1587</v>
      </c>
      <c r="H3693" s="62" t="s">
        <v>1597</v>
      </c>
    </row>
    <row r="3694" spans="1:8" x14ac:dyDescent="0.2">
      <c r="A3694" s="27" t="s">
        <v>2181</v>
      </c>
      <c r="B3694" s="78">
        <v>39734</v>
      </c>
      <c r="C3694" s="63">
        <v>830</v>
      </c>
      <c r="D3694" s="64" t="s">
        <v>2967</v>
      </c>
      <c r="E3694" s="72">
        <v>58.52</v>
      </c>
      <c r="F3694" s="62" t="s">
        <v>1594</v>
      </c>
      <c r="G3694" s="62" t="s">
        <v>1587</v>
      </c>
      <c r="H3694" s="62" t="s">
        <v>1557</v>
      </c>
    </row>
    <row r="3695" spans="1:8" x14ac:dyDescent="0.2">
      <c r="A3695" s="27" t="s">
        <v>2182</v>
      </c>
      <c r="B3695" s="78">
        <v>39734</v>
      </c>
      <c r="C3695" s="63">
        <v>331</v>
      </c>
      <c r="D3695" s="64" t="s">
        <v>2967</v>
      </c>
      <c r="E3695" s="72">
        <v>37.200000000000003</v>
      </c>
      <c r="F3695" s="62" t="s">
        <v>1594</v>
      </c>
      <c r="G3695" s="62" t="s">
        <v>1587</v>
      </c>
      <c r="H3695" s="62" t="s">
        <v>1597</v>
      </c>
    </row>
    <row r="3696" spans="1:8" x14ac:dyDescent="0.2">
      <c r="A3696" s="27" t="s">
        <v>2183</v>
      </c>
      <c r="B3696" s="78">
        <v>39734</v>
      </c>
      <c r="C3696" s="63">
        <v>709</v>
      </c>
      <c r="D3696" s="64" t="s">
        <v>2968</v>
      </c>
      <c r="E3696" s="72">
        <v>3750</v>
      </c>
      <c r="F3696" s="62" t="s">
        <v>1594</v>
      </c>
      <c r="G3696" s="62" t="s">
        <v>1587</v>
      </c>
      <c r="H3696" s="62" t="s">
        <v>1597</v>
      </c>
    </row>
    <row r="3697" spans="1:8" x14ac:dyDescent="0.2">
      <c r="A3697" s="27" t="s">
        <v>2184</v>
      </c>
      <c r="B3697" s="78">
        <v>39734</v>
      </c>
      <c r="C3697" s="63">
        <v>141</v>
      </c>
      <c r="D3697" s="64" t="s">
        <v>1179</v>
      </c>
      <c r="E3697" s="72">
        <v>450.77</v>
      </c>
      <c r="F3697" s="62" t="s">
        <v>1594</v>
      </c>
      <c r="G3697" s="62" t="s">
        <v>1587</v>
      </c>
      <c r="H3697" s="62" t="s">
        <v>1597</v>
      </c>
    </row>
    <row r="3698" spans="1:8" x14ac:dyDescent="0.2">
      <c r="A3698" s="27" t="s">
        <v>2185</v>
      </c>
      <c r="B3698" s="78">
        <v>39734</v>
      </c>
      <c r="C3698" s="63">
        <v>321</v>
      </c>
      <c r="D3698" s="64" t="s">
        <v>1179</v>
      </c>
      <c r="E3698" s="72">
        <v>464.73</v>
      </c>
      <c r="F3698" s="62" t="s">
        <v>1594</v>
      </c>
      <c r="G3698" s="62" t="s">
        <v>1587</v>
      </c>
      <c r="H3698" s="62" t="s">
        <v>1597</v>
      </c>
    </row>
    <row r="3699" spans="1:8" x14ac:dyDescent="0.2">
      <c r="A3699" s="27" t="s">
        <v>2186</v>
      </c>
      <c r="B3699" s="78">
        <v>39734</v>
      </c>
      <c r="C3699" s="63">
        <v>270</v>
      </c>
      <c r="D3699" s="64" t="s">
        <v>1179</v>
      </c>
      <c r="E3699" s="72">
        <v>490</v>
      </c>
      <c r="F3699" s="62" t="s">
        <v>1594</v>
      </c>
      <c r="G3699" s="62" t="s">
        <v>1587</v>
      </c>
      <c r="H3699" s="62" t="s">
        <v>1597</v>
      </c>
    </row>
    <row r="3700" spans="1:8" x14ac:dyDescent="0.2">
      <c r="A3700" s="27" t="s">
        <v>2187</v>
      </c>
      <c r="B3700" s="78">
        <v>39734</v>
      </c>
      <c r="C3700" s="63">
        <v>330</v>
      </c>
      <c r="D3700" s="64" t="s">
        <v>1179</v>
      </c>
      <c r="E3700" s="72">
        <v>-490</v>
      </c>
      <c r="F3700" s="62" t="s">
        <v>1594</v>
      </c>
      <c r="G3700" s="62" t="s">
        <v>1587</v>
      </c>
      <c r="H3700" s="62" t="s">
        <v>1597</v>
      </c>
    </row>
    <row r="3701" spans="1:8" x14ac:dyDescent="0.2">
      <c r="A3701" s="27" t="s">
        <v>2188</v>
      </c>
      <c r="B3701" s="78">
        <v>39734</v>
      </c>
      <c r="C3701" s="63">
        <v>1211</v>
      </c>
      <c r="D3701" s="64" t="s">
        <v>1179</v>
      </c>
      <c r="E3701" s="72">
        <v>245</v>
      </c>
      <c r="F3701" s="62" t="s">
        <v>1594</v>
      </c>
      <c r="G3701" s="62" t="s">
        <v>1587</v>
      </c>
      <c r="H3701" s="62" t="s">
        <v>1597</v>
      </c>
    </row>
    <row r="3702" spans="1:8" x14ac:dyDescent="0.2">
      <c r="A3702" s="27" t="s">
        <v>2189</v>
      </c>
      <c r="B3702" s="78">
        <v>39734</v>
      </c>
      <c r="C3702" s="63">
        <v>78</v>
      </c>
      <c r="D3702" s="64" t="s">
        <v>1179</v>
      </c>
      <c r="E3702" s="72">
        <v>245</v>
      </c>
      <c r="F3702" s="62" t="s">
        <v>1594</v>
      </c>
      <c r="G3702" s="62" t="s">
        <v>1587</v>
      </c>
      <c r="H3702" s="62" t="s">
        <v>1597</v>
      </c>
    </row>
    <row r="3703" spans="1:8" x14ac:dyDescent="0.2">
      <c r="A3703" s="27" t="s">
        <v>2190</v>
      </c>
      <c r="B3703" s="78">
        <v>39735</v>
      </c>
      <c r="C3703" s="63">
        <v>1183</v>
      </c>
      <c r="D3703" s="64" t="s">
        <v>1179</v>
      </c>
      <c r="E3703" s="72">
        <v>18850</v>
      </c>
      <c r="F3703" s="62" t="s">
        <v>1599</v>
      </c>
      <c r="G3703" s="62" t="s">
        <v>1587</v>
      </c>
      <c r="H3703" s="62" t="s">
        <v>1528</v>
      </c>
    </row>
    <row r="3704" spans="1:8" x14ac:dyDescent="0.2">
      <c r="A3704" s="27" t="s">
        <v>2191</v>
      </c>
      <c r="B3704" s="78">
        <v>39735</v>
      </c>
      <c r="C3704" s="63">
        <v>1183</v>
      </c>
      <c r="D3704" s="64" t="s">
        <v>1179</v>
      </c>
      <c r="E3704" s="72">
        <v>610</v>
      </c>
      <c r="F3704" s="62" t="s">
        <v>1599</v>
      </c>
      <c r="G3704" s="62" t="s">
        <v>1587</v>
      </c>
      <c r="H3704" s="62" t="s">
        <v>1528</v>
      </c>
    </row>
    <row r="3705" spans="1:8" x14ac:dyDescent="0.2">
      <c r="A3705" s="27" t="s">
        <v>2192</v>
      </c>
      <c r="B3705" s="78">
        <v>39735</v>
      </c>
      <c r="C3705" s="63">
        <v>934</v>
      </c>
      <c r="D3705" s="64" t="s">
        <v>1179</v>
      </c>
      <c r="E3705" s="72">
        <v>-18850</v>
      </c>
      <c r="F3705" s="62" t="s">
        <v>1963</v>
      </c>
      <c r="G3705" s="62" t="s">
        <v>1587</v>
      </c>
      <c r="H3705" s="62" t="s">
        <v>1528</v>
      </c>
    </row>
    <row r="3706" spans="1:8" x14ac:dyDescent="0.2">
      <c r="A3706" s="27" t="s">
        <v>2193</v>
      </c>
      <c r="B3706" s="78">
        <v>39735</v>
      </c>
      <c r="C3706" s="63">
        <v>844</v>
      </c>
      <c r="D3706" s="64" t="s">
        <v>1179</v>
      </c>
      <c r="E3706" s="72">
        <v>110</v>
      </c>
      <c r="F3706" s="62" t="s">
        <v>1610</v>
      </c>
      <c r="G3706" s="62" t="s">
        <v>1587</v>
      </c>
      <c r="H3706" s="62" t="s">
        <v>1597</v>
      </c>
    </row>
    <row r="3707" spans="1:8" x14ac:dyDescent="0.2">
      <c r="A3707" s="27" t="s">
        <v>2194</v>
      </c>
      <c r="B3707" s="78">
        <v>39735</v>
      </c>
      <c r="C3707" s="63">
        <v>1018</v>
      </c>
      <c r="D3707" s="64" t="s">
        <v>1179</v>
      </c>
      <c r="E3707" s="27">
        <v>534.55999999999995</v>
      </c>
      <c r="F3707" s="62" t="s">
        <v>1610</v>
      </c>
      <c r="G3707" s="62" t="s">
        <v>1588</v>
      </c>
      <c r="H3707" s="62" t="s">
        <v>1607</v>
      </c>
    </row>
    <row r="3708" spans="1:8" x14ac:dyDescent="0.2">
      <c r="A3708" s="27" t="s">
        <v>2195</v>
      </c>
      <c r="B3708" s="78">
        <v>39736</v>
      </c>
      <c r="C3708" s="63">
        <v>1070</v>
      </c>
      <c r="D3708" s="64" t="s">
        <v>1179</v>
      </c>
      <c r="E3708" s="27">
        <v>668.58</v>
      </c>
      <c r="F3708" s="62" t="s">
        <v>1594</v>
      </c>
      <c r="G3708" s="62" t="s">
        <v>1587</v>
      </c>
      <c r="H3708" s="62" t="s">
        <v>1538</v>
      </c>
    </row>
    <row r="3709" spans="1:8" x14ac:dyDescent="0.2">
      <c r="A3709" s="27" t="s">
        <v>2196</v>
      </c>
      <c r="B3709" s="78">
        <v>39736</v>
      </c>
      <c r="C3709" s="63">
        <v>1212</v>
      </c>
      <c r="D3709" s="64" t="s">
        <v>1179</v>
      </c>
      <c r="E3709" s="27">
        <v>113</v>
      </c>
      <c r="F3709" s="62" t="s">
        <v>1594</v>
      </c>
      <c r="G3709" s="62" t="s">
        <v>1587</v>
      </c>
      <c r="H3709" s="62" t="s">
        <v>1538</v>
      </c>
    </row>
    <row r="3710" spans="1:8" x14ac:dyDescent="0.2">
      <c r="A3710" s="27" t="s">
        <v>2130</v>
      </c>
      <c r="B3710" s="78">
        <v>39736</v>
      </c>
      <c r="C3710" s="63">
        <v>1213</v>
      </c>
      <c r="D3710" s="64" t="s">
        <v>1179</v>
      </c>
      <c r="E3710" s="27">
        <v>452.9</v>
      </c>
      <c r="F3710" s="62" t="s">
        <v>1594</v>
      </c>
      <c r="G3710" s="62" t="s">
        <v>1587</v>
      </c>
      <c r="H3710" s="62" t="s">
        <v>1535</v>
      </c>
    </row>
    <row r="3711" spans="1:8" x14ac:dyDescent="0.2">
      <c r="A3711" s="27" t="s">
        <v>2197</v>
      </c>
      <c r="B3711" s="78">
        <v>39736</v>
      </c>
      <c r="C3711" s="63">
        <v>855</v>
      </c>
      <c r="D3711" s="64" t="s">
        <v>1179</v>
      </c>
      <c r="E3711" s="27">
        <v>14288.79</v>
      </c>
      <c r="F3711" s="62" t="s">
        <v>1610</v>
      </c>
      <c r="G3711" s="62" t="s">
        <v>1587</v>
      </c>
      <c r="H3711" s="62" t="s">
        <v>1597</v>
      </c>
    </row>
    <row r="3712" spans="1:8" x14ac:dyDescent="0.2">
      <c r="A3712" s="27" t="s">
        <v>2369</v>
      </c>
      <c r="B3712" s="78">
        <v>39737</v>
      </c>
      <c r="C3712" s="63">
        <v>418</v>
      </c>
      <c r="D3712" s="64" t="s">
        <v>1179</v>
      </c>
      <c r="E3712" s="27">
        <v>10500</v>
      </c>
      <c r="F3712" s="62" t="s">
        <v>1610</v>
      </c>
      <c r="G3712" s="62" t="s">
        <v>1587</v>
      </c>
      <c r="H3712" s="62" t="s">
        <v>1597</v>
      </c>
    </row>
    <row r="3713" spans="1:8" x14ac:dyDescent="0.2">
      <c r="A3713" s="27" t="s">
        <v>2370</v>
      </c>
      <c r="B3713" s="78">
        <v>39737</v>
      </c>
      <c r="C3713" s="63">
        <v>1006</v>
      </c>
      <c r="D3713" s="64" t="s">
        <v>1179</v>
      </c>
      <c r="E3713" s="27">
        <v>-668.58</v>
      </c>
      <c r="F3713" s="62" t="s">
        <v>1594</v>
      </c>
      <c r="G3713" s="62" t="s">
        <v>1587</v>
      </c>
      <c r="H3713" s="62" t="s">
        <v>1538</v>
      </c>
    </row>
    <row r="3714" spans="1:8" x14ac:dyDescent="0.2">
      <c r="A3714" s="27" t="s">
        <v>2371</v>
      </c>
      <c r="B3714" s="78">
        <v>39738</v>
      </c>
      <c r="C3714" s="63">
        <v>1202</v>
      </c>
      <c r="D3714" s="64" t="s">
        <v>2969</v>
      </c>
      <c r="E3714" s="72">
        <v>360</v>
      </c>
      <c r="F3714" s="62" t="s">
        <v>1594</v>
      </c>
      <c r="G3714" s="62" t="s">
        <v>1587</v>
      </c>
      <c r="H3714" s="62" t="s">
        <v>2970</v>
      </c>
    </row>
    <row r="3715" spans="1:8" x14ac:dyDescent="0.2">
      <c r="A3715" s="27" t="s">
        <v>2372</v>
      </c>
      <c r="B3715" s="78">
        <v>39741</v>
      </c>
      <c r="C3715" s="63">
        <v>1216</v>
      </c>
      <c r="D3715" s="64" t="s">
        <v>2971</v>
      </c>
      <c r="E3715" s="72">
        <v>25000</v>
      </c>
      <c r="F3715" s="62" t="s">
        <v>1594</v>
      </c>
      <c r="G3715" s="62" t="s">
        <v>1587</v>
      </c>
      <c r="H3715" s="62" t="s">
        <v>1597</v>
      </c>
    </row>
    <row r="3716" spans="1:8" x14ac:dyDescent="0.2">
      <c r="A3716" s="27" t="s">
        <v>2375</v>
      </c>
      <c r="B3716" s="78">
        <v>39741</v>
      </c>
      <c r="C3716" s="63">
        <v>1155</v>
      </c>
      <c r="D3716" s="64" t="s">
        <v>2972</v>
      </c>
      <c r="E3716" s="72">
        <v>291.85000000000002</v>
      </c>
      <c r="F3716" s="62" t="s">
        <v>1594</v>
      </c>
      <c r="G3716" s="62" t="s">
        <v>1587</v>
      </c>
      <c r="H3716" s="62" t="s">
        <v>1597</v>
      </c>
    </row>
    <row r="3717" spans="1:8" x14ac:dyDescent="0.2">
      <c r="A3717" s="27" t="s">
        <v>2377</v>
      </c>
      <c r="B3717" s="78">
        <v>39741</v>
      </c>
      <c r="C3717" s="63">
        <v>373</v>
      </c>
      <c r="D3717" s="64" t="s">
        <v>2973</v>
      </c>
      <c r="E3717" s="72">
        <v>7100</v>
      </c>
      <c r="F3717" s="62" t="s">
        <v>1594</v>
      </c>
      <c r="G3717" s="62" t="s">
        <v>1587</v>
      </c>
      <c r="H3717" s="62" t="s">
        <v>1528</v>
      </c>
    </row>
    <row r="3718" spans="1:8" x14ac:dyDescent="0.2">
      <c r="A3718" s="27" t="s">
        <v>2379</v>
      </c>
      <c r="B3718" s="78">
        <v>39741</v>
      </c>
      <c r="C3718" s="63">
        <v>338</v>
      </c>
      <c r="D3718" s="64" t="s">
        <v>2974</v>
      </c>
      <c r="E3718" s="72">
        <v>11100</v>
      </c>
      <c r="F3718" s="62" t="s">
        <v>1594</v>
      </c>
      <c r="G3718" s="62" t="s">
        <v>1587</v>
      </c>
      <c r="H3718" s="62" t="s">
        <v>1597</v>
      </c>
    </row>
    <row r="3719" spans="1:8" x14ac:dyDescent="0.2">
      <c r="A3719" s="27" t="s">
        <v>2380</v>
      </c>
      <c r="B3719" s="78">
        <v>39741</v>
      </c>
      <c r="C3719" s="63">
        <v>1217</v>
      </c>
      <c r="D3719" s="64" t="s">
        <v>729</v>
      </c>
      <c r="E3719" s="72">
        <v>23472</v>
      </c>
      <c r="F3719" s="62" t="s">
        <v>1594</v>
      </c>
      <c r="G3719" s="62" t="s">
        <v>1587</v>
      </c>
      <c r="H3719" s="62" t="s">
        <v>1597</v>
      </c>
    </row>
    <row r="3720" spans="1:8" x14ac:dyDescent="0.2">
      <c r="A3720" s="27" t="s">
        <v>2381</v>
      </c>
      <c r="B3720" s="78">
        <v>39741</v>
      </c>
      <c r="C3720" s="63">
        <v>795</v>
      </c>
      <c r="D3720" s="64" t="s">
        <v>729</v>
      </c>
      <c r="E3720" s="72">
        <v>8200</v>
      </c>
      <c r="F3720" s="62" t="s">
        <v>1594</v>
      </c>
      <c r="G3720" s="62" t="s">
        <v>1587</v>
      </c>
      <c r="H3720" s="62" t="s">
        <v>1535</v>
      </c>
    </row>
    <row r="3721" spans="1:8" x14ac:dyDescent="0.2">
      <c r="A3721" s="27" t="s">
        <v>2382</v>
      </c>
      <c r="B3721" s="78">
        <v>39741</v>
      </c>
      <c r="C3721" s="63">
        <v>1065</v>
      </c>
      <c r="D3721" s="64" t="s">
        <v>729</v>
      </c>
      <c r="E3721" s="72">
        <v>15460</v>
      </c>
      <c r="F3721" s="62" t="s">
        <v>1594</v>
      </c>
      <c r="G3721" s="62" t="s">
        <v>1587</v>
      </c>
      <c r="H3721" s="62" t="s">
        <v>1597</v>
      </c>
    </row>
    <row r="3722" spans="1:8" x14ac:dyDescent="0.2">
      <c r="A3722" s="27" t="s">
        <v>2383</v>
      </c>
      <c r="B3722" s="78">
        <v>39741</v>
      </c>
      <c r="C3722" s="63">
        <v>11</v>
      </c>
      <c r="D3722" s="64" t="s">
        <v>729</v>
      </c>
      <c r="E3722" s="72">
        <v>27294</v>
      </c>
      <c r="F3722" s="62" t="s">
        <v>1594</v>
      </c>
      <c r="G3722" s="62" t="s">
        <v>1587</v>
      </c>
      <c r="H3722" s="62" t="s">
        <v>1538</v>
      </c>
    </row>
    <row r="3723" spans="1:8" x14ac:dyDescent="0.2">
      <c r="A3723" s="27" t="s">
        <v>2384</v>
      </c>
      <c r="B3723" s="78">
        <v>39741</v>
      </c>
      <c r="C3723" s="63">
        <v>1214</v>
      </c>
      <c r="D3723" s="64" t="s">
        <v>729</v>
      </c>
      <c r="E3723" s="72">
        <v>18800</v>
      </c>
      <c r="F3723" s="62" t="s">
        <v>1963</v>
      </c>
      <c r="G3723" s="62" t="s">
        <v>1587</v>
      </c>
      <c r="H3723" s="62" t="s">
        <v>1528</v>
      </c>
    </row>
    <row r="3724" spans="1:8" x14ac:dyDescent="0.2">
      <c r="A3724" s="27" t="s">
        <v>2385</v>
      </c>
      <c r="B3724" s="78">
        <v>39742</v>
      </c>
      <c r="C3724" s="63">
        <v>1219</v>
      </c>
      <c r="D3724" s="64" t="s">
        <v>729</v>
      </c>
      <c r="E3724" s="72">
        <v>18200</v>
      </c>
      <c r="F3724" s="62" t="s">
        <v>2921</v>
      </c>
      <c r="G3724" s="62" t="s">
        <v>1588</v>
      </c>
      <c r="H3724" s="62" t="s">
        <v>2975</v>
      </c>
    </row>
    <row r="3725" spans="1:8" x14ac:dyDescent="0.2">
      <c r="A3725" s="27" t="s">
        <v>2387</v>
      </c>
      <c r="B3725" s="78">
        <v>39742</v>
      </c>
      <c r="C3725" s="63">
        <v>1218</v>
      </c>
      <c r="D3725" s="64" t="s">
        <v>729</v>
      </c>
      <c r="E3725" s="72">
        <v>11700</v>
      </c>
      <c r="F3725" s="62" t="s">
        <v>1594</v>
      </c>
      <c r="G3725" s="62" t="s">
        <v>1587</v>
      </c>
      <c r="H3725" s="62" t="s">
        <v>1544</v>
      </c>
    </row>
    <row r="3726" spans="1:8" x14ac:dyDescent="0.2">
      <c r="A3726" s="27" t="s">
        <v>2388</v>
      </c>
      <c r="B3726" s="78">
        <v>39743</v>
      </c>
      <c r="C3726" s="63">
        <v>1221</v>
      </c>
      <c r="D3726" s="64" t="s">
        <v>729</v>
      </c>
      <c r="E3726" s="27">
        <v>-8000</v>
      </c>
      <c r="F3726" s="62" t="s">
        <v>1610</v>
      </c>
      <c r="G3726" s="62" t="s">
        <v>1588</v>
      </c>
      <c r="H3726" s="62" t="s">
        <v>2975</v>
      </c>
    </row>
    <row r="3727" spans="1:8" x14ac:dyDescent="0.2">
      <c r="A3727" s="27" t="s">
        <v>2390</v>
      </c>
      <c r="B3727" s="78">
        <v>39744</v>
      </c>
      <c r="C3727" s="63">
        <v>225</v>
      </c>
      <c r="D3727" s="64" t="s">
        <v>729</v>
      </c>
      <c r="E3727" s="27">
        <v>8000</v>
      </c>
      <c r="F3727" s="62" t="s">
        <v>1594</v>
      </c>
      <c r="G3727" s="62" t="s">
        <v>1587</v>
      </c>
      <c r="H3727" s="62" t="s">
        <v>1577</v>
      </c>
    </row>
    <row r="3728" spans="1:8" x14ac:dyDescent="0.2">
      <c r="A3728" s="27" t="s">
        <v>2391</v>
      </c>
      <c r="B3728" s="78">
        <v>39744</v>
      </c>
      <c r="C3728" s="63">
        <v>777</v>
      </c>
      <c r="D3728" s="64" t="s">
        <v>729</v>
      </c>
      <c r="E3728" s="27">
        <v>10700</v>
      </c>
      <c r="F3728" s="62" t="s">
        <v>1610</v>
      </c>
      <c r="G3728" s="62" t="s">
        <v>1587</v>
      </c>
      <c r="H3728" s="62" t="s">
        <v>1538</v>
      </c>
    </row>
    <row r="3729" spans="1:8" x14ac:dyDescent="0.2">
      <c r="A3729" s="27" t="s">
        <v>2392</v>
      </c>
      <c r="B3729" s="78">
        <v>39744</v>
      </c>
      <c r="C3729" s="63">
        <v>42</v>
      </c>
      <c r="D3729" s="64" t="s">
        <v>146</v>
      </c>
      <c r="E3729" s="72">
        <v>25850</v>
      </c>
      <c r="F3729" s="62" t="s">
        <v>2921</v>
      </c>
      <c r="G3729" s="62" t="s">
        <v>1587</v>
      </c>
      <c r="H3729" s="62" t="s">
        <v>1528</v>
      </c>
    </row>
    <row r="3730" spans="1:8" x14ac:dyDescent="0.2">
      <c r="A3730" s="27" t="s">
        <v>2393</v>
      </c>
      <c r="B3730" s="78">
        <v>39744</v>
      </c>
      <c r="C3730" s="63">
        <v>1220</v>
      </c>
      <c r="D3730" s="64" t="s">
        <v>146</v>
      </c>
      <c r="E3730" s="72">
        <v>19100</v>
      </c>
      <c r="F3730" s="62" t="s">
        <v>1963</v>
      </c>
      <c r="G3730" s="62" t="s">
        <v>1587</v>
      </c>
      <c r="H3730" s="62" t="s">
        <v>1528</v>
      </c>
    </row>
    <row r="3731" spans="1:8" x14ac:dyDescent="0.2">
      <c r="A3731" s="27" t="s">
        <v>2394</v>
      </c>
      <c r="B3731" s="78">
        <v>39744</v>
      </c>
      <c r="C3731" s="63">
        <v>407</v>
      </c>
      <c r="D3731" s="64" t="s">
        <v>146</v>
      </c>
      <c r="E3731" s="67">
        <v>23589</v>
      </c>
      <c r="F3731" s="62" t="s">
        <v>1594</v>
      </c>
      <c r="G3731" s="62" t="s">
        <v>1587</v>
      </c>
      <c r="H3731" s="62" t="s">
        <v>1597</v>
      </c>
    </row>
    <row r="3732" spans="1:8" x14ac:dyDescent="0.2">
      <c r="A3732" s="27" t="s">
        <v>2395</v>
      </c>
      <c r="B3732" s="78">
        <v>39744</v>
      </c>
      <c r="C3732" s="63">
        <v>683</v>
      </c>
      <c r="D3732" s="64" t="s">
        <v>146</v>
      </c>
      <c r="E3732" s="27">
        <v>-382</v>
      </c>
      <c r="F3732" s="62" t="s">
        <v>1594</v>
      </c>
      <c r="G3732" s="62" t="s">
        <v>1587</v>
      </c>
      <c r="H3732" s="62" t="s">
        <v>1538</v>
      </c>
    </row>
    <row r="3733" spans="1:8" x14ac:dyDescent="0.2">
      <c r="A3733" s="27" t="s">
        <v>2396</v>
      </c>
      <c r="B3733" s="78">
        <v>39744</v>
      </c>
      <c r="C3733" s="63">
        <v>1222</v>
      </c>
      <c r="D3733" s="64" t="s">
        <v>146</v>
      </c>
      <c r="E3733" s="27">
        <v>-471.78</v>
      </c>
      <c r="F3733" s="62" t="s">
        <v>1594</v>
      </c>
      <c r="G3733" s="62" t="s">
        <v>1587</v>
      </c>
      <c r="H3733" s="62" t="s">
        <v>1544</v>
      </c>
    </row>
    <row r="3734" spans="1:8" x14ac:dyDescent="0.2">
      <c r="A3734" s="27" t="s">
        <v>2397</v>
      </c>
      <c r="B3734" s="78">
        <v>39744</v>
      </c>
      <c r="C3734" s="63">
        <v>608</v>
      </c>
      <c r="D3734" s="64" t="s">
        <v>146</v>
      </c>
      <c r="E3734" s="27">
        <v>23215</v>
      </c>
      <c r="F3734" s="62" t="s">
        <v>1594</v>
      </c>
      <c r="G3734" s="62" t="s">
        <v>1587</v>
      </c>
      <c r="H3734" s="62" t="s">
        <v>1597</v>
      </c>
    </row>
    <row r="3735" spans="1:8" x14ac:dyDescent="0.2">
      <c r="A3735" s="27" t="s">
        <v>2398</v>
      </c>
      <c r="B3735" s="78">
        <v>39745</v>
      </c>
      <c r="C3735" s="63">
        <v>750</v>
      </c>
      <c r="D3735" s="64" t="s">
        <v>146</v>
      </c>
      <c r="E3735" s="27">
        <v>600</v>
      </c>
      <c r="F3735" s="62" t="s">
        <v>1594</v>
      </c>
      <c r="G3735" s="62" t="s">
        <v>1587</v>
      </c>
      <c r="H3735" s="62" t="s">
        <v>1557</v>
      </c>
    </row>
    <row r="3736" spans="1:8" x14ac:dyDescent="0.2">
      <c r="A3736" s="27" t="s">
        <v>2399</v>
      </c>
      <c r="B3736" s="78">
        <v>39745</v>
      </c>
      <c r="C3736" s="63">
        <v>11</v>
      </c>
      <c r="D3736" s="64" t="s">
        <v>146</v>
      </c>
      <c r="E3736" s="27">
        <v>20500</v>
      </c>
      <c r="F3736" s="62" t="s">
        <v>1594</v>
      </c>
      <c r="G3736" s="62" t="s">
        <v>1587</v>
      </c>
      <c r="H3736" s="62" t="s">
        <v>1538</v>
      </c>
    </row>
    <row r="3737" spans="1:8" x14ac:dyDescent="0.2">
      <c r="A3737" s="27" t="s">
        <v>2400</v>
      </c>
      <c r="B3737" s="78">
        <v>39745</v>
      </c>
      <c r="C3737" s="63">
        <v>11</v>
      </c>
      <c r="D3737" s="70" t="s">
        <v>480</v>
      </c>
      <c r="E3737" s="27">
        <v>9095</v>
      </c>
      <c r="F3737" s="62" t="s">
        <v>1594</v>
      </c>
      <c r="G3737" s="62" t="s">
        <v>1587</v>
      </c>
      <c r="H3737" s="62" t="s">
        <v>1538</v>
      </c>
    </row>
    <row r="3738" spans="1:8" x14ac:dyDescent="0.2">
      <c r="A3738" s="27" t="s">
        <v>2401</v>
      </c>
      <c r="B3738" s="78">
        <v>39745</v>
      </c>
      <c r="C3738" s="63">
        <v>11</v>
      </c>
      <c r="D3738" s="70" t="s">
        <v>480</v>
      </c>
      <c r="E3738" s="27">
        <v>12455</v>
      </c>
      <c r="F3738" s="62" t="s">
        <v>1594</v>
      </c>
      <c r="G3738" s="62" t="s">
        <v>1587</v>
      </c>
      <c r="H3738" s="62" t="s">
        <v>1538</v>
      </c>
    </row>
    <row r="3739" spans="1:8" x14ac:dyDescent="0.2">
      <c r="A3739" s="27" t="s">
        <v>2402</v>
      </c>
      <c r="B3739" s="78">
        <v>39745</v>
      </c>
      <c r="C3739" s="63">
        <v>11</v>
      </c>
      <c r="D3739" s="70" t="s">
        <v>480</v>
      </c>
      <c r="E3739" s="27">
        <v>7165</v>
      </c>
      <c r="F3739" s="62" t="s">
        <v>1594</v>
      </c>
      <c r="G3739" s="62" t="s">
        <v>1587</v>
      </c>
      <c r="H3739" s="62" t="s">
        <v>1538</v>
      </c>
    </row>
    <row r="3740" spans="1:8" x14ac:dyDescent="0.2">
      <c r="A3740" s="27" t="s">
        <v>2403</v>
      </c>
      <c r="B3740" s="78">
        <v>39748</v>
      </c>
      <c r="C3740" s="63">
        <v>510</v>
      </c>
      <c r="D3740" s="70" t="s">
        <v>259</v>
      </c>
      <c r="E3740" s="27">
        <v>26800</v>
      </c>
      <c r="F3740" s="62" t="s">
        <v>1594</v>
      </c>
      <c r="G3740" s="62" t="s">
        <v>1587</v>
      </c>
      <c r="H3740" s="62" t="s">
        <v>2976</v>
      </c>
    </row>
    <row r="3741" spans="1:8" x14ac:dyDescent="0.2">
      <c r="A3741" s="27" t="s">
        <v>2404</v>
      </c>
      <c r="B3741" s="78">
        <v>39748</v>
      </c>
      <c r="C3741" s="63">
        <v>144</v>
      </c>
      <c r="D3741" s="70" t="s">
        <v>959</v>
      </c>
      <c r="E3741" s="27">
        <v>800</v>
      </c>
      <c r="F3741" s="62" t="s">
        <v>1610</v>
      </c>
      <c r="G3741" s="62" t="s">
        <v>1587</v>
      </c>
      <c r="H3741" s="62" t="s">
        <v>1538</v>
      </c>
    </row>
    <row r="3742" spans="1:8" x14ac:dyDescent="0.2">
      <c r="A3742" s="27" t="s">
        <v>2405</v>
      </c>
      <c r="B3742" s="78">
        <v>39748</v>
      </c>
      <c r="C3742" s="63">
        <v>911</v>
      </c>
      <c r="D3742" s="64" t="s">
        <v>1080</v>
      </c>
      <c r="E3742" s="27">
        <v>404.25</v>
      </c>
      <c r="F3742" s="62" t="s">
        <v>1594</v>
      </c>
      <c r="G3742" s="62" t="s">
        <v>1587</v>
      </c>
      <c r="H3742" s="62" t="s">
        <v>1538</v>
      </c>
    </row>
    <row r="3743" spans="1:8" x14ac:dyDescent="0.2">
      <c r="A3743" s="27" t="s">
        <v>2406</v>
      </c>
      <c r="B3743" s="78">
        <v>39748</v>
      </c>
      <c r="C3743" s="63">
        <v>608</v>
      </c>
      <c r="D3743" s="70" t="s">
        <v>725</v>
      </c>
      <c r="E3743" s="27">
        <v>10790</v>
      </c>
      <c r="F3743" s="62" t="s">
        <v>1594</v>
      </c>
      <c r="G3743" s="62" t="s">
        <v>1587</v>
      </c>
      <c r="H3743" s="62" t="s">
        <v>1597</v>
      </c>
    </row>
    <row r="3744" spans="1:8" x14ac:dyDescent="0.2">
      <c r="A3744" s="27" t="s">
        <v>2407</v>
      </c>
      <c r="B3744" s="78">
        <v>39748</v>
      </c>
      <c r="C3744" s="63">
        <v>822</v>
      </c>
      <c r="D3744" s="70" t="s">
        <v>297</v>
      </c>
      <c r="E3744" s="27">
        <v>23935</v>
      </c>
      <c r="F3744" s="62" t="s">
        <v>1594</v>
      </c>
      <c r="G3744" s="62" t="s">
        <v>1587</v>
      </c>
      <c r="H3744" s="62" t="s">
        <v>1597</v>
      </c>
    </row>
    <row r="3745" spans="1:8" x14ac:dyDescent="0.2">
      <c r="A3745" s="27" t="s">
        <v>2408</v>
      </c>
      <c r="B3745" s="78">
        <v>39748</v>
      </c>
      <c r="C3745" s="63">
        <v>1229</v>
      </c>
      <c r="D3745" s="70" t="s">
        <v>981</v>
      </c>
      <c r="E3745" s="27">
        <v>760</v>
      </c>
      <c r="F3745" s="62" t="s">
        <v>1594</v>
      </c>
      <c r="G3745" s="62" t="s">
        <v>1587</v>
      </c>
      <c r="H3745" s="62" t="s">
        <v>1538</v>
      </c>
    </row>
    <row r="3746" spans="1:8" x14ac:dyDescent="0.2">
      <c r="A3746" s="27" t="s">
        <v>2409</v>
      </c>
      <c r="B3746" s="78">
        <v>39748</v>
      </c>
      <c r="C3746" s="63">
        <v>351</v>
      </c>
      <c r="D3746" s="64" t="s">
        <v>159</v>
      </c>
      <c r="E3746" s="27">
        <v>7000</v>
      </c>
      <c r="F3746" s="62" t="s">
        <v>1594</v>
      </c>
      <c r="G3746" s="62" t="s">
        <v>1587</v>
      </c>
      <c r="H3746" s="62" t="s">
        <v>1597</v>
      </c>
    </row>
    <row r="3747" spans="1:8" x14ac:dyDescent="0.2">
      <c r="A3747" s="27" t="s">
        <v>2410</v>
      </c>
      <c r="B3747" s="78">
        <v>39748</v>
      </c>
      <c r="C3747" s="63">
        <v>1053</v>
      </c>
      <c r="D3747" s="64" t="s">
        <v>159</v>
      </c>
      <c r="E3747" s="27">
        <v>21000</v>
      </c>
      <c r="F3747" s="62" t="s">
        <v>1594</v>
      </c>
      <c r="G3747" s="62" t="s">
        <v>1587</v>
      </c>
      <c r="H3747" s="62" t="s">
        <v>1597</v>
      </c>
    </row>
    <row r="3748" spans="1:8" x14ac:dyDescent="0.2">
      <c r="A3748" s="27" t="s">
        <v>2411</v>
      </c>
      <c r="B3748" s="78">
        <v>39748</v>
      </c>
      <c r="C3748" s="63">
        <v>1121</v>
      </c>
      <c r="D3748" s="64" t="s">
        <v>159</v>
      </c>
      <c r="E3748" s="27">
        <v>16800</v>
      </c>
      <c r="F3748" s="62" t="s">
        <v>1594</v>
      </c>
      <c r="G3748" s="62" t="s">
        <v>1587</v>
      </c>
      <c r="H3748" s="62" t="s">
        <v>1597</v>
      </c>
    </row>
    <row r="3749" spans="1:8" x14ac:dyDescent="0.2">
      <c r="A3749" s="27" t="s">
        <v>2412</v>
      </c>
      <c r="B3749" s="78">
        <v>39748</v>
      </c>
      <c r="C3749" s="63">
        <v>78</v>
      </c>
      <c r="D3749" s="64" t="s">
        <v>159</v>
      </c>
      <c r="E3749" s="27">
        <v>7300</v>
      </c>
      <c r="F3749" s="62" t="s">
        <v>1594</v>
      </c>
      <c r="G3749" s="62" t="s">
        <v>1587</v>
      </c>
      <c r="H3749" s="62" t="s">
        <v>1597</v>
      </c>
    </row>
    <row r="3750" spans="1:8" x14ac:dyDescent="0.2">
      <c r="A3750" s="27" t="s">
        <v>2413</v>
      </c>
      <c r="B3750" s="78">
        <v>39748</v>
      </c>
      <c r="C3750" s="63">
        <v>1223</v>
      </c>
      <c r="D3750" s="64" t="s">
        <v>94</v>
      </c>
      <c r="E3750" s="27">
        <v>16400</v>
      </c>
      <c r="F3750" s="62" t="s">
        <v>1594</v>
      </c>
      <c r="G3750" s="62" t="s">
        <v>1587</v>
      </c>
      <c r="H3750" s="62" t="s">
        <v>1597</v>
      </c>
    </row>
    <row r="3751" spans="1:8" x14ac:dyDescent="0.2">
      <c r="A3751" s="27" t="s">
        <v>2414</v>
      </c>
      <c r="B3751" s="78">
        <v>39748</v>
      </c>
      <c r="C3751" s="63">
        <v>1224</v>
      </c>
      <c r="D3751" s="64" t="s">
        <v>94</v>
      </c>
      <c r="E3751" s="27">
        <v>22750</v>
      </c>
      <c r="F3751" s="62" t="s">
        <v>1594</v>
      </c>
      <c r="G3751" s="62" t="s">
        <v>1587</v>
      </c>
      <c r="H3751" s="62" t="s">
        <v>1535</v>
      </c>
    </row>
    <row r="3752" spans="1:8" x14ac:dyDescent="0.2">
      <c r="A3752" s="27" t="s">
        <v>2415</v>
      </c>
      <c r="B3752" s="78">
        <v>39749</v>
      </c>
      <c r="C3752" s="63">
        <v>43</v>
      </c>
      <c r="D3752" s="64" t="s">
        <v>94</v>
      </c>
      <c r="E3752" s="27">
        <v>32670</v>
      </c>
      <c r="F3752" s="62" t="s">
        <v>1594</v>
      </c>
      <c r="G3752" s="62" t="s">
        <v>1587</v>
      </c>
      <c r="H3752" s="62" t="s">
        <v>1597</v>
      </c>
    </row>
    <row r="3753" spans="1:8" x14ac:dyDescent="0.2">
      <c r="A3753" s="27" t="s">
        <v>2416</v>
      </c>
      <c r="B3753" s="78">
        <v>39749</v>
      </c>
      <c r="C3753" s="63">
        <v>1225</v>
      </c>
      <c r="D3753" s="64" t="s">
        <v>94</v>
      </c>
      <c r="E3753" s="27">
        <v>6470</v>
      </c>
      <c r="F3753" s="62" t="s">
        <v>1963</v>
      </c>
      <c r="G3753" s="62" t="s">
        <v>1587</v>
      </c>
      <c r="H3753" s="62" t="s">
        <v>1528</v>
      </c>
    </row>
    <row r="3754" spans="1:8" x14ac:dyDescent="0.2">
      <c r="A3754" s="27" t="s">
        <v>2417</v>
      </c>
      <c r="B3754" s="78">
        <v>39750</v>
      </c>
      <c r="C3754" s="63">
        <v>1199</v>
      </c>
      <c r="D3754" s="64" t="s">
        <v>94</v>
      </c>
      <c r="E3754" s="27">
        <v>13880</v>
      </c>
      <c r="F3754" s="62" t="s">
        <v>1610</v>
      </c>
      <c r="G3754" s="62" t="s">
        <v>1587</v>
      </c>
      <c r="H3754" s="62" t="s">
        <v>1597</v>
      </c>
    </row>
    <row r="3755" spans="1:8" x14ac:dyDescent="0.2">
      <c r="A3755" s="27" t="s">
        <v>2418</v>
      </c>
      <c r="B3755" s="78">
        <v>39750</v>
      </c>
      <c r="C3755" s="63">
        <v>163</v>
      </c>
      <c r="D3755" s="64" t="s">
        <v>94</v>
      </c>
      <c r="E3755" s="27">
        <v>10325</v>
      </c>
      <c r="F3755" s="62" t="s">
        <v>1599</v>
      </c>
      <c r="G3755" s="62" t="s">
        <v>1587</v>
      </c>
      <c r="H3755" s="62" t="s">
        <v>1528</v>
      </c>
    </row>
    <row r="3756" spans="1:8" x14ac:dyDescent="0.2">
      <c r="A3756" s="27" t="s">
        <v>2419</v>
      </c>
      <c r="B3756" s="78">
        <v>39750</v>
      </c>
      <c r="C3756" s="63">
        <v>824</v>
      </c>
      <c r="D3756" s="70" t="s">
        <v>596</v>
      </c>
      <c r="E3756" s="27">
        <v>1049.19</v>
      </c>
      <c r="F3756" s="62" t="s">
        <v>1610</v>
      </c>
      <c r="G3756" s="62" t="s">
        <v>1587</v>
      </c>
      <c r="H3756" s="62" t="s">
        <v>1544</v>
      </c>
    </row>
    <row r="3757" spans="1:8" x14ac:dyDescent="0.2">
      <c r="A3757" s="27" t="s">
        <v>2420</v>
      </c>
      <c r="B3757" s="78">
        <v>39750</v>
      </c>
      <c r="C3757" s="63">
        <v>371</v>
      </c>
      <c r="D3757" s="70" t="s">
        <v>596</v>
      </c>
      <c r="E3757" s="27">
        <v>2000</v>
      </c>
      <c r="F3757" s="62" t="s">
        <v>1610</v>
      </c>
      <c r="G3757" s="62" t="s">
        <v>1587</v>
      </c>
      <c r="H3757" s="62" t="s">
        <v>1597</v>
      </c>
    </row>
    <row r="3758" spans="1:8" x14ac:dyDescent="0.2">
      <c r="A3758" s="27" t="s">
        <v>2422</v>
      </c>
      <c r="B3758" s="78">
        <v>39751</v>
      </c>
      <c r="C3758" s="63">
        <v>176</v>
      </c>
      <c r="D3758" s="70" t="s">
        <v>596</v>
      </c>
      <c r="E3758" s="27">
        <v>1624.23</v>
      </c>
      <c r="F3758" s="62" t="s">
        <v>1594</v>
      </c>
      <c r="G3758" s="62" t="s">
        <v>1587</v>
      </c>
      <c r="H3758" s="62" t="s">
        <v>1528</v>
      </c>
    </row>
    <row r="3759" spans="1:8" x14ac:dyDescent="0.2">
      <c r="A3759" s="27" t="s">
        <v>2423</v>
      </c>
      <c r="B3759" s="78">
        <v>39751</v>
      </c>
      <c r="C3759" s="63">
        <v>42</v>
      </c>
      <c r="D3759" s="70" t="s">
        <v>596</v>
      </c>
      <c r="E3759" s="27">
        <v>401.65</v>
      </c>
      <c r="F3759" s="62" t="s">
        <v>2921</v>
      </c>
      <c r="G3759" s="62" t="s">
        <v>1587</v>
      </c>
      <c r="H3759" s="62" t="s">
        <v>1528</v>
      </c>
    </row>
    <row r="3760" spans="1:8" x14ac:dyDescent="0.2">
      <c r="A3760" s="27" t="s">
        <v>2425</v>
      </c>
      <c r="B3760" s="78">
        <v>39751</v>
      </c>
      <c r="C3760" s="63">
        <v>1155</v>
      </c>
      <c r="D3760" s="70" t="s">
        <v>1413</v>
      </c>
      <c r="E3760" s="69">
        <v>130.80000000000001</v>
      </c>
      <c r="F3760" s="62" t="s">
        <v>1610</v>
      </c>
      <c r="G3760" s="62" t="s">
        <v>1587</v>
      </c>
      <c r="H3760" s="62" t="s">
        <v>1597</v>
      </c>
    </row>
    <row r="3761" spans="1:8" x14ac:dyDescent="0.2">
      <c r="A3761" s="27" t="s">
        <v>2426</v>
      </c>
      <c r="B3761" s="78">
        <v>39752</v>
      </c>
      <c r="C3761" s="63">
        <v>456</v>
      </c>
      <c r="D3761" s="70" t="s">
        <v>726</v>
      </c>
      <c r="E3761" s="27">
        <v>1907.5</v>
      </c>
      <c r="F3761" s="62" t="s">
        <v>1610</v>
      </c>
      <c r="G3761" s="62" t="s">
        <v>1587</v>
      </c>
      <c r="H3761" s="62" t="s">
        <v>1528</v>
      </c>
    </row>
    <row r="3762" spans="1:8" x14ac:dyDescent="0.2">
      <c r="A3762" s="27" t="s">
        <v>2428</v>
      </c>
      <c r="B3762" s="78">
        <v>39752</v>
      </c>
      <c r="C3762" s="63">
        <v>456</v>
      </c>
      <c r="D3762" s="70" t="s">
        <v>726</v>
      </c>
      <c r="E3762" s="27">
        <v>1907.5</v>
      </c>
      <c r="F3762" s="62" t="s">
        <v>1610</v>
      </c>
      <c r="G3762" s="62" t="s">
        <v>1587</v>
      </c>
      <c r="H3762" s="62" t="s">
        <v>1528</v>
      </c>
    </row>
    <row r="3763" spans="1:8" x14ac:dyDescent="0.2">
      <c r="A3763" s="27" t="s">
        <v>2429</v>
      </c>
      <c r="B3763" s="78">
        <v>39752</v>
      </c>
      <c r="C3763" s="63">
        <v>766</v>
      </c>
      <c r="D3763" s="70" t="s">
        <v>2977</v>
      </c>
      <c r="E3763" s="27">
        <v>314.66000000000003</v>
      </c>
      <c r="F3763" s="62" t="s">
        <v>1594</v>
      </c>
      <c r="G3763" s="62" t="s">
        <v>1587</v>
      </c>
      <c r="H3763" s="62" t="s">
        <v>1579</v>
      </c>
    </row>
    <row r="3764" spans="1:8" x14ac:dyDescent="0.2">
      <c r="A3764" s="27" t="s">
        <v>2430</v>
      </c>
      <c r="B3764" s="78">
        <v>39752</v>
      </c>
      <c r="C3764" s="63">
        <v>330</v>
      </c>
      <c r="D3764" s="70" t="s">
        <v>1414</v>
      </c>
      <c r="E3764" s="27">
        <v>130</v>
      </c>
      <c r="F3764" s="62" t="s">
        <v>1594</v>
      </c>
      <c r="G3764" s="62" t="s">
        <v>1587</v>
      </c>
      <c r="H3764" s="62" t="s">
        <v>1597</v>
      </c>
    </row>
    <row r="3765" spans="1:8" x14ac:dyDescent="0.2">
      <c r="A3765" s="27" t="s">
        <v>2432</v>
      </c>
      <c r="B3765" s="78">
        <v>39752</v>
      </c>
      <c r="C3765" s="63">
        <v>1228</v>
      </c>
      <c r="D3765" s="70" t="s">
        <v>966</v>
      </c>
      <c r="E3765" s="27">
        <v>4000</v>
      </c>
      <c r="F3765" s="62" t="s">
        <v>1963</v>
      </c>
      <c r="G3765" s="62" t="s">
        <v>1587</v>
      </c>
      <c r="H3765" s="62" t="s">
        <v>1528</v>
      </c>
    </row>
    <row r="3766" spans="1:8" x14ac:dyDescent="0.2">
      <c r="A3766" s="27" t="s">
        <v>2434</v>
      </c>
      <c r="B3766" s="78">
        <v>39752</v>
      </c>
      <c r="C3766" s="63">
        <v>1215</v>
      </c>
      <c r="D3766" s="70" t="s">
        <v>377</v>
      </c>
      <c r="E3766" s="27">
        <v>14500</v>
      </c>
      <c r="F3766" s="62" t="s">
        <v>1963</v>
      </c>
      <c r="G3766" s="62" t="s">
        <v>1587</v>
      </c>
      <c r="H3766" s="62" t="s">
        <v>1528</v>
      </c>
    </row>
    <row r="3767" spans="1:8" x14ac:dyDescent="0.2">
      <c r="A3767" s="27" t="s">
        <v>2435</v>
      </c>
      <c r="B3767" s="78">
        <v>39752</v>
      </c>
      <c r="C3767" s="63">
        <v>766</v>
      </c>
      <c r="D3767" s="70" t="s">
        <v>377</v>
      </c>
      <c r="E3767" s="27">
        <v>-300</v>
      </c>
      <c r="F3767" s="62" t="s">
        <v>1594</v>
      </c>
      <c r="G3767" s="62" t="s">
        <v>1587</v>
      </c>
      <c r="H3767" s="62" t="s">
        <v>1579</v>
      </c>
    </row>
    <row r="3768" spans="1:8" x14ac:dyDescent="0.2">
      <c r="A3768" s="27" t="s">
        <v>2436</v>
      </c>
      <c r="B3768" s="78">
        <v>39756</v>
      </c>
      <c r="C3768" s="63">
        <v>19</v>
      </c>
      <c r="D3768" s="70" t="s">
        <v>2978</v>
      </c>
      <c r="E3768" s="27">
        <v>1788.76</v>
      </c>
      <c r="F3768" s="62" t="s">
        <v>1963</v>
      </c>
      <c r="G3768" s="62" t="s">
        <v>1587</v>
      </c>
      <c r="H3768" s="62" t="s">
        <v>1528</v>
      </c>
    </row>
    <row r="3769" spans="1:8" x14ac:dyDescent="0.2">
      <c r="A3769" s="27" t="s">
        <v>2437</v>
      </c>
      <c r="B3769" s="78">
        <v>39756</v>
      </c>
      <c r="C3769" s="63">
        <v>1013</v>
      </c>
      <c r="D3769" s="64" t="s">
        <v>1157</v>
      </c>
      <c r="E3769" s="27">
        <v>247.2</v>
      </c>
      <c r="F3769" s="62" t="s">
        <v>1610</v>
      </c>
      <c r="G3769" s="62" t="s">
        <v>1587</v>
      </c>
      <c r="H3769" s="62" t="s">
        <v>1528</v>
      </c>
    </row>
    <row r="3770" spans="1:8" x14ac:dyDescent="0.2">
      <c r="A3770" s="27" t="s">
        <v>2439</v>
      </c>
      <c r="B3770" s="78">
        <v>39756</v>
      </c>
      <c r="C3770" s="63">
        <v>1226</v>
      </c>
      <c r="D3770" s="70" t="s">
        <v>371</v>
      </c>
      <c r="E3770" s="27">
        <v>15000</v>
      </c>
      <c r="F3770" s="62" t="s">
        <v>1963</v>
      </c>
      <c r="G3770" s="62" t="s">
        <v>1587</v>
      </c>
      <c r="H3770" s="62" t="s">
        <v>1528</v>
      </c>
    </row>
    <row r="3771" spans="1:8" x14ac:dyDescent="0.2">
      <c r="A3771" s="27" t="s">
        <v>2440</v>
      </c>
      <c r="B3771" s="78">
        <v>39756</v>
      </c>
      <c r="C3771" s="63">
        <v>42</v>
      </c>
      <c r="D3771" s="64" t="s">
        <v>690</v>
      </c>
      <c r="E3771" s="27">
        <v>2066.83</v>
      </c>
      <c r="F3771" s="62" t="s">
        <v>2921</v>
      </c>
      <c r="G3771" s="62" t="s">
        <v>1587</v>
      </c>
      <c r="H3771" s="62" t="s">
        <v>1528</v>
      </c>
    </row>
    <row r="3772" spans="1:8" x14ac:dyDescent="0.2">
      <c r="A3772" s="27" t="s">
        <v>2441</v>
      </c>
      <c r="B3772" s="78">
        <v>39756</v>
      </c>
      <c r="C3772" s="63">
        <v>1110</v>
      </c>
      <c r="D3772" s="64" t="s">
        <v>690</v>
      </c>
      <c r="E3772" s="27">
        <v>187.67</v>
      </c>
      <c r="F3772" s="62" t="s">
        <v>1610</v>
      </c>
      <c r="G3772" s="62" t="s">
        <v>1587</v>
      </c>
      <c r="H3772" s="62" t="s">
        <v>1567</v>
      </c>
    </row>
    <row r="3773" spans="1:8" x14ac:dyDescent="0.2">
      <c r="A3773" s="27" t="s">
        <v>2443</v>
      </c>
      <c r="B3773" s="78">
        <v>39756</v>
      </c>
      <c r="C3773" s="63">
        <v>1224</v>
      </c>
      <c r="D3773" s="70" t="s">
        <v>516</v>
      </c>
      <c r="E3773" s="27">
        <v>9000</v>
      </c>
      <c r="F3773" s="62" t="s">
        <v>1594</v>
      </c>
      <c r="G3773" s="62" t="s">
        <v>1587</v>
      </c>
      <c r="H3773" s="62" t="s">
        <v>1535</v>
      </c>
    </row>
    <row r="3774" spans="1:8" x14ac:dyDescent="0.2">
      <c r="A3774" s="27" t="s">
        <v>2444</v>
      </c>
      <c r="B3774" s="78">
        <v>39758</v>
      </c>
      <c r="C3774" s="63">
        <v>975</v>
      </c>
      <c r="D3774" s="70" t="s">
        <v>1183</v>
      </c>
      <c r="E3774" s="27">
        <v>150</v>
      </c>
      <c r="F3774" s="62" t="s">
        <v>1594</v>
      </c>
      <c r="G3774" s="62" t="s">
        <v>1588</v>
      </c>
      <c r="H3774" s="62" t="s">
        <v>2569</v>
      </c>
    </row>
    <row r="3775" spans="1:8" x14ac:dyDescent="0.2">
      <c r="A3775" s="27" t="s">
        <v>2445</v>
      </c>
      <c r="B3775" s="78">
        <v>39758</v>
      </c>
      <c r="C3775" s="63">
        <v>431</v>
      </c>
      <c r="D3775" s="64" t="s">
        <v>911</v>
      </c>
      <c r="E3775" s="27">
        <v>335.8</v>
      </c>
      <c r="F3775" s="62" t="s">
        <v>1594</v>
      </c>
      <c r="G3775" s="62" t="s">
        <v>1587</v>
      </c>
      <c r="H3775" s="62" t="s">
        <v>1597</v>
      </c>
    </row>
    <row r="3776" spans="1:8" x14ac:dyDescent="0.2">
      <c r="A3776" s="27" t="s">
        <v>2446</v>
      </c>
      <c r="B3776" s="78">
        <v>39758</v>
      </c>
      <c r="C3776" s="63">
        <v>431</v>
      </c>
      <c r="D3776" s="64" t="s">
        <v>911</v>
      </c>
      <c r="E3776" s="27">
        <v>535.5</v>
      </c>
      <c r="F3776" s="62" t="s">
        <v>1594</v>
      </c>
      <c r="G3776" s="62" t="s">
        <v>1587</v>
      </c>
      <c r="H3776" s="62" t="s">
        <v>1597</v>
      </c>
    </row>
    <row r="3777" spans="1:8" x14ac:dyDescent="0.2">
      <c r="A3777" s="27" t="s">
        <v>2448</v>
      </c>
      <c r="B3777" s="78">
        <v>39758</v>
      </c>
      <c r="C3777" s="63">
        <v>911</v>
      </c>
      <c r="D3777" s="64" t="s">
        <v>911</v>
      </c>
      <c r="E3777" s="27">
        <v>335.8</v>
      </c>
      <c r="F3777" s="62" t="s">
        <v>1594</v>
      </c>
      <c r="G3777" s="62" t="s">
        <v>1587</v>
      </c>
      <c r="H3777" s="62" t="s">
        <v>1538</v>
      </c>
    </row>
    <row r="3778" spans="1:8" x14ac:dyDescent="0.2">
      <c r="A3778" s="27" t="s">
        <v>2449</v>
      </c>
      <c r="B3778" s="78">
        <v>39758</v>
      </c>
      <c r="C3778" s="63">
        <v>1001</v>
      </c>
      <c r="D3778" s="70" t="s">
        <v>420</v>
      </c>
      <c r="E3778" s="27">
        <v>12600</v>
      </c>
      <c r="F3778" s="62" t="s">
        <v>1594</v>
      </c>
      <c r="G3778" s="62" t="s">
        <v>1587</v>
      </c>
      <c r="H3778" s="62" t="s">
        <v>1528</v>
      </c>
    </row>
    <row r="3779" spans="1:8" x14ac:dyDescent="0.2">
      <c r="A3779" s="27" t="s">
        <v>2451</v>
      </c>
      <c r="B3779" s="78">
        <v>39758</v>
      </c>
      <c r="C3779" s="63">
        <v>633</v>
      </c>
      <c r="D3779" s="64" t="s">
        <v>1238</v>
      </c>
      <c r="E3779" s="27">
        <v>-669</v>
      </c>
      <c r="F3779" s="62" t="s">
        <v>1594</v>
      </c>
      <c r="G3779" s="62" t="s">
        <v>1587</v>
      </c>
      <c r="H3779" s="62" t="s">
        <v>2964</v>
      </c>
    </row>
    <row r="3780" spans="1:8" x14ac:dyDescent="0.2">
      <c r="A3780" s="27" t="s">
        <v>2453</v>
      </c>
      <c r="B3780" s="78">
        <v>39759</v>
      </c>
      <c r="C3780" s="63">
        <v>1241</v>
      </c>
      <c r="D3780" s="70" t="s">
        <v>2979</v>
      </c>
      <c r="E3780" s="27">
        <v>33025</v>
      </c>
      <c r="F3780" s="62" t="s">
        <v>1594</v>
      </c>
      <c r="G3780" s="62" t="s">
        <v>1587</v>
      </c>
      <c r="H3780" s="62" t="s">
        <v>1549</v>
      </c>
    </row>
    <row r="3781" spans="1:8" x14ac:dyDescent="0.2">
      <c r="A3781" s="27" t="s">
        <v>2455</v>
      </c>
      <c r="B3781" s="78">
        <v>39759</v>
      </c>
      <c r="C3781" s="63">
        <v>656</v>
      </c>
      <c r="D3781" s="70" t="s">
        <v>2979</v>
      </c>
      <c r="E3781" s="27">
        <v>-33025</v>
      </c>
      <c r="F3781" s="62" t="s">
        <v>1594</v>
      </c>
      <c r="G3781" s="62" t="s">
        <v>1587</v>
      </c>
      <c r="H3781" s="62" t="s">
        <v>1573</v>
      </c>
    </row>
    <row r="3782" spans="1:8" x14ac:dyDescent="0.2">
      <c r="A3782" s="27" t="s">
        <v>2457</v>
      </c>
      <c r="B3782" s="78">
        <v>39759</v>
      </c>
      <c r="C3782" s="63">
        <v>894</v>
      </c>
      <c r="D3782" s="70" t="s">
        <v>481</v>
      </c>
      <c r="E3782" s="27">
        <v>8950</v>
      </c>
      <c r="F3782" s="62" t="s">
        <v>1594</v>
      </c>
      <c r="G3782" s="62" t="s">
        <v>1587</v>
      </c>
      <c r="H3782" s="62" t="s">
        <v>1528</v>
      </c>
    </row>
    <row r="3783" spans="1:8" x14ac:dyDescent="0.2">
      <c r="A3783" s="27" t="s">
        <v>2459</v>
      </c>
      <c r="B3783" s="78">
        <v>39759</v>
      </c>
      <c r="C3783" s="63">
        <v>330</v>
      </c>
      <c r="D3783" s="70" t="s">
        <v>481</v>
      </c>
      <c r="E3783" s="27">
        <v>1000</v>
      </c>
      <c r="F3783" s="62" t="s">
        <v>1594</v>
      </c>
      <c r="G3783" s="62" t="s">
        <v>1587</v>
      </c>
      <c r="H3783" s="62" t="s">
        <v>1597</v>
      </c>
    </row>
    <row r="3784" spans="1:8" x14ac:dyDescent="0.2">
      <c r="A3784" s="27" t="s">
        <v>2460</v>
      </c>
      <c r="B3784" s="78">
        <v>39759</v>
      </c>
      <c r="C3784" s="63">
        <v>1230</v>
      </c>
      <c r="D3784" s="70" t="s">
        <v>527</v>
      </c>
      <c r="E3784" s="27">
        <v>6267.62</v>
      </c>
      <c r="F3784" s="62" t="s">
        <v>1594</v>
      </c>
      <c r="G3784" s="62" t="s">
        <v>1587</v>
      </c>
      <c r="H3784" s="62" t="s">
        <v>1597</v>
      </c>
    </row>
    <row r="3785" spans="1:8" x14ac:dyDescent="0.2">
      <c r="A3785" s="27" t="s">
        <v>2461</v>
      </c>
      <c r="B3785" s="78">
        <v>39759</v>
      </c>
      <c r="C3785" s="63">
        <v>984</v>
      </c>
      <c r="D3785" s="70" t="s">
        <v>527</v>
      </c>
      <c r="E3785" s="27">
        <v>1719.85</v>
      </c>
      <c r="F3785" s="62" t="s">
        <v>1594</v>
      </c>
      <c r="G3785" s="62" t="s">
        <v>1587</v>
      </c>
      <c r="H3785" s="62" t="s">
        <v>1597</v>
      </c>
    </row>
    <row r="3786" spans="1:8" x14ac:dyDescent="0.2">
      <c r="A3786" s="27" t="s">
        <v>2462</v>
      </c>
      <c r="B3786" s="78">
        <v>39762</v>
      </c>
      <c r="C3786" s="63">
        <v>627</v>
      </c>
      <c r="D3786" s="64" t="s">
        <v>527</v>
      </c>
      <c r="E3786" s="27">
        <v>125.96</v>
      </c>
      <c r="F3786" s="62" t="s">
        <v>1610</v>
      </c>
      <c r="G3786" s="62" t="s">
        <v>1587</v>
      </c>
      <c r="H3786" s="62" t="s">
        <v>1544</v>
      </c>
    </row>
    <row r="3787" spans="1:8" x14ac:dyDescent="0.2">
      <c r="A3787" s="27" t="s">
        <v>2463</v>
      </c>
      <c r="B3787" s="78">
        <v>39762</v>
      </c>
      <c r="C3787" s="63">
        <v>627</v>
      </c>
      <c r="D3787" s="64" t="s">
        <v>527</v>
      </c>
      <c r="E3787" s="27">
        <v>7283.11</v>
      </c>
      <c r="F3787" s="62" t="s">
        <v>1610</v>
      </c>
      <c r="G3787" s="62" t="s">
        <v>1587</v>
      </c>
      <c r="H3787" s="62" t="s">
        <v>1544</v>
      </c>
    </row>
    <row r="3788" spans="1:8" x14ac:dyDescent="0.2">
      <c r="A3788" s="27" t="s">
        <v>2465</v>
      </c>
      <c r="B3788" s="78">
        <v>39762</v>
      </c>
      <c r="C3788" s="63">
        <v>627</v>
      </c>
      <c r="D3788" s="64" t="s">
        <v>340</v>
      </c>
      <c r="E3788" s="27">
        <v>14900</v>
      </c>
      <c r="F3788" s="62" t="s">
        <v>1610</v>
      </c>
      <c r="G3788" s="62" t="s">
        <v>1587</v>
      </c>
      <c r="H3788" s="62" t="s">
        <v>1544</v>
      </c>
    </row>
    <row r="3789" spans="1:8" x14ac:dyDescent="0.2">
      <c r="A3789" s="27" t="s">
        <v>2466</v>
      </c>
      <c r="B3789" s="78">
        <v>39763</v>
      </c>
      <c r="C3789" s="63">
        <v>19</v>
      </c>
      <c r="D3789" s="64" t="s">
        <v>340</v>
      </c>
      <c r="E3789" s="27">
        <v>4635</v>
      </c>
      <c r="F3789" s="62" t="s">
        <v>1963</v>
      </c>
      <c r="G3789" s="62" t="s">
        <v>1587</v>
      </c>
      <c r="H3789" s="62" t="s">
        <v>1528</v>
      </c>
    </row>
    <row r="3790" spans="1:8" x14ac:dyDescent="0.2">
      <c r="A3790" s="27" t="s">
        <v>2467</v>
      </c>
      <c r="B3790" s="78">
        <v>39763</v>
      </c>
      <c r="C3790" s="63">
        <v>1183</v>
      </c>
      <c r="D3790" s="64" t="s">
        <v>340</v>
      </c>
      <c r="E3790" s="27">
        <v>6165.29</v>
      </c>
      <c r="F3790" s="62" t="s">
        <v>1599</v>
      </c>
      <c r="G3790" s="62" t="s">
        <v>1587</v>
      </c>
      <c r="H3790" s="62" t="s">
        <v>1528</v>
      </c>
    </row>
    <row r="3791" spans="1:8" x14ac:dyDescent="0.2">
      <c r="A3791" s="27" t="s">
        <v>2468</v>
      </c>
      <c r="B3791" s="78">
        <v>39763</v>
      </c>
      <c r="C3791" s="63">
        <v>42</v>
      </c>
      <c r="D3791" s="64" t="s">
        <v>340</v>
      </c>
      <c r="E3791" s="27">
        <v>11839.1</v>
      </c>
      <c r="F3791" s="62" t="s">
        <v>2921</v>
      </c>
      <c r="G3791" s="62" t="s">
        <v>1587</v>
      </c>
      <c r="H3791" s="62" t="s">
        <v>1528</v>
      </c>
    </row>
    <row r="3792" spans="1:8" x14ac:dyDescent="0.2">
      <c r="A3792" s="27" t="s">
        <v>2469</v>
      </c>
      <c r="B3792" s="78">
        <v>39764</v>
      </c>
      <c r="C3792" s="63">
        <v>1231</v>
      </c>
      <c r="D3792" s="64" t="s">
        <v>340</v>
      </c>
      <c r="E3792" s="27">
        <v>8035</v>
      </c>
      <c r="F3792" s="62" t="s">
        <v>1610</v>
      </c>
      <c r="G3792" s="62" t="s">
        <v>1587</v>
      </c>
      <c r="H3792" s="62" t="s">
        <v>1538</v>
      </c>
    </row>
    <row r="3793" spans="1:8" x14ac:dyDescent="0.2">
      <c r="A3793" s="27" t="s">
        <v>2470</v>
      </c>
      <c r="B3793" s="78">
        <v>39764</v>
      </c>
      <c r="C3793" s="63">
        <v>43</v>
      </c>
      <c r="D3793" s="64" t="s">
        <v>340</v>
      </c>
      <c r="E3793" s="27">
        <v>928</v>
      </c>
      <c r="F3793" s="62" t="s">
        <v>1594</v>
      </c>
      <c r="G3793" s="62" t="s">
        <v>1587</v>
      </c>
      <c r="H3793" s="62" t="s">
        <v>1597</v>
      </c>
    </row>
    <row r="3794" spans="1:8" x14ac:dyDescent="0.2">
      <c r="A3794" s="27" t="s">
        <v>2472</v>
      </c>
      <c r="B3794" s="78">
        <v>39764</v>
      </c>
      <c r="C3794" s="63">
        <v>494</v>
      </c>
      <c r="D3794" s="70" t="s">
        <v>1062</v>
      </c>
      <c r="E3794" s="27">
        <v>500</v>
      </c>
      <c r="F3794" s="62" t="s">
        <v>1594</v>
      </c>
      <c r="G3794" s="62" t="s">
        <v>1587</v>
      </c>
      <c r="H3794" s="62" t="s">
        <v>1597</v>
      </c>
    </row>
    <row r="3795" spans="1:8" x14ac:dyDescent="0.2">
      <c r="A3795" s="27" t="s">
        <v>2473</v>
      </c>
      <c r="B3795" s="78">
        <v>39764</v>
      </c>
      <c r="C3795" s="63">
        <v>449</v>
      </c>
      <c r="D3795" s="64" t="s">
        <v>899</v>
      </c>
      <c r="E3795" s="27">
        <v>1000</v>
      </c>
      <c r="F3795" s="62" t="s">
        <v>1594</v>
      </c>
      <c r="G3795" s="62" t="s">
        <v>1587</v>
      </c>
      <c r="H3795" s="62" t="s">
        <v>1528</v>
      </c>
    </row>
    <row r="3796" spans="1:8" x14ac:dyDescent="0.2">
      <c r="A3796" s="27" t="s">
        <v>2475</v>
      </c>
      <c r="B3796" s="78">
        <v>39764</v>
      </c>
      <c r="C3796" s="63">
        <v>384</v>
      </c>
      <c r="D3796" s="70" t="s">
        <v>665</v>
      </c>
      <c r="E3796" s="27">
        <v>11500</v>
      </c>
      <c r="F3796" s="62" t="s">
        <v>1594</v>
      </c>
      <c r="G3796" s="62" t="s">
        <v>1587</v>
      </c>
      <c r="H3796" s="62" t="s">
        <v>1597</v>
      </c>
    </row>
    <row r="3797" spans="1:8" x14ac:dyDescent="0.2">
      <c r="A3797" s="27" t="s">
        <v>2476</v>
      </c>
      <c r="B3797" s="78">
        <v>39764</v>
      </c>
      <c r="C3797" s="63">
        <v>984</v>
      </c>
      <c r="D3797" s="70" t="s">
        <v>665</v>
      </c>
      <c r="E3797" s="27">
        <v>321.92</v>
      </c>
      <c r="F3797" s="62" t="s">
        <v>1594</v>
      </c>
      <c r="G3797" s="62" t="s">
        <v>1587</v>
      </c>
      <c r="H3797" s="62" t="s">
        <v>1597</v>
      </c>
    </row>
    <row r="3798" spans="1:8" x14ac:dyDescent="0.2">
      <c r="A3798" s="27" t="s">
        <v>2477</v>
      </c>
      <c r="B3798" s="78">
        <v>39764</v>
      </c>
      <c r="C3798" s="63">
        <v>1232</v>
      </c>
      <c r="D3798" s="64" t="s">
        <v>737</v>
      </c>
      <c r="E3798" s="27">
        <v>1823.5</v>
      </c>
      <c r="F3798" s="62" t="s">
        <v>1594</v>
      </c>
      <c r="G3798" s="62" t="s">
        <v>1587</v>
      </c>
      <c r="H3798" s="62" t="s">
        <v>1597</v>
      </c>
    </row>
    <row r="3799" spans="1:8" x14ac:dyDescent="0.2">
      <c r="A3799" s="27">
        <v>40</v>
      </c>
      <c r="B3799" s="78">
        <v>39765</v>
      </c>
      <c r="C3799" s="63">
        <v>42</v>
      </c>
      <c r="D3799" s="64" t="s">
        <v>737</v>
      </c>
      <c r="E3799" s="27">
        <v>199.51</v>
      </c>
      <c r="F3799" s="62" t="s">
        <v>1594</v>
      </c>
      <c r="G3799" s="62" t="s">
        <v>1587</v>
      </c>
      <c r="H3799" s="62" t="s">
        <v>1528</v>
      </c>
    </row>
    <row r="3800" spans="1:8" x14ac:dyDescent="0.2">
      <c r="A3800" s="27" t="s">
        <v>2478</v>
      </c>
      <c r="B3800" s="78">
        <v>39765</v>
      </c>
      <c r="C3800" s="63">
        <v>1233</v>
      </c>
      <c r="D3800" s="70" t="s">
        <v>140</v>
      </c>
      <c r="E3800" s="27">
        <v>56570</v>
      </c>
      <c r="F3800" s="62" t="s">
        <v>2921</v>
      </c>
      <c r="G3800" s="62" t="s">
        <v>1588</v>
      </c>
      <c r="H3800" s="62" t="s">
        <v>2271</v>
      </c>
    </row>
    <row r="3801" spans="1:8" x14ac:dyDescent="0.2">
      <c r="A3801" s="27" t="s">
        <v>2479</v>
      </c>
      <c r="B3801" s="78">
        <v>39766</v>
      </c>
      <c r="C3801" s="63">
        <v>1188</v>
      </c>
      <c r="D3801" s="70" t="s">
        <v>140</v>
      </c>
      <c r="E3801" s="27">
        <v>10721</v>
      </c>
      <c r="F3801" s="62" t="s">
        <v>1594</v>
      </c>
      <c r="G3801" s="62" t="s">
        <v>1587</v>
      </c>
      <c r="H3801" s="62" t="s">
        <v>1597</v>
      </c>
    </row>
    <row r="3802" spans="1:8" x14ac:dyDescent="0.2">
      <c r="A3802" s="27" t="s">
        <v>2480</v>
      </c>
      <c r="B3802" s="78">
        <v>39766</v>
      </c>
      <c r="C3802" s="63">
        <v>333</v>
      </c>
      <c r="D3802" s="70" t="s">
        <v>140</v>
      </c>
      <c r="E3802" s="27">
        <v>1583.68</v>
      </c>
      <c r="F3802" s="62" t="s">
        <v>1594</v>
      </c>
      <c r="G3802" s="62" t="s">
        <v>1587</v>
      </c>
      <c r="H3802" s="62" t="s">
        <v>1557</v>
      </c>
    </row>
    <row r="3803" spans="1:8" x14ac:dyDescent="0.2">
      <c r="A3803" s="27" t="s">
        <v>2482</v>
      </c>
      <c r="B3803" s="78">
        <v>39766</v>
      </c>
      <c r="C3803" s="63">
        <v>255</v>
      </c>
      <c r="D3803" s="70" t="s">
        <v>1037</v>
      </c>
      <c r="E3803" s="27">
        <v>240</v>
      </c>
      <c r="F3803" s="62" t="s">
        <v>1594</v>
      </c>
      <c r="G3803" s="62" t="s">
        <v>1587</v>
      </c>
      <c r="H3803" s="62" t="s">
        <v>1597</v>
      </c>
    </row>
    <row r="3804" spans="1:8" x14ac:dyDescent="0.2">
      <c r="A3804" s="27" t="s">
        <v>2486</v>
      </c>
      <c r="B3804" s="78">
        <v>39766</v>
      </c>
      <c r="C3804" s="63">
        <v>689</v>
      </c>
      <c r="D3804" s="62" t="s">
        <v>1037</v>
      </c>
      <c r="E3804" s="27">
        <v>1160</v>
      </c>
      <c r="F3804" s="62" t="s">
        <v>1594</v>
      </c>
      <c r="G3804" s="62" t="s">
        <v>1587</v>
      </c>
      <c r="H3804" s="62" t="s">
        <v>1536</v>
      </c>
    </row>
    <row r="3805" spans="1:8" x14ac:dyDescent="0.2">
      <c r="A3805" s="27" t="s">
        <v>2488</v>
      </c>
      <c r="B3805" s="78">
        <v>39766</v>
      </c>
      <c r="C3805" s="63">
        <v>689</v>
      </c>
      <c r="D3805" s="70" t="s">
        <v>1037</v>
      </c>
      <c r="E3805" s="27">
        <v>600</v>
      </c>
      <c r="F3805" s="62" t="s">
        <v>1594</v>
      </c>
      <c r="G3805" s="62" t="s">
        <v>1587</v>
      </c>
      <c r="H3805" s="62" t="s">
        <v>1536</v>
      </c>
    </row>
    <row r="3806" spans="1:8" x14ac:dyDescent="0.2">
      <c r="A3806" s="27" t="s">
        <v>2489</v>
      </c>
      <c r="B3806" s="78">
        <v>39766</v>
      </c>
      <c r="C3806" s="63">
        <v>716</v>
      </c>
      <c r="D3806" s="70" t="s">
        <v>1037</v>
      </c>
      <c r="E3806" s="27">
        <v>44</v>
      </c>
      <c r="F3806" s="62" t="s">
        <v>1594</v>
      </c>
      <c r="G3806" s="62" t="s">
        <v>1587</v>
      </c>
      <c r="H3806" s="62" t="s">
        <v>1597</v>
      </c>
    </row>
    <row r="3807" spans="1:8" x14ac:dyDescent="0.2">
      <c r="A3807" s="27" t="s">
        <v>2491</v>
      </c>
      <c r="B3807" s="78">
        <v>39766</v>
      </c>
      <c r="C3807" s="63">
        <v>1235</v>
      </c>
      <c r="D3807" s="64" t="s">
        <v>274</v>
      </c>
      <c r="E3807" s="27">
        <v>467.73</v>
      </c>
      <c r="F3807" s="62" t="s">
        <v>1594</v>
      </c>
      <c r="G3807" s="62" t="s">
        <v>1587</v>
      </c>
      <c r="H3807" s="62" t="s">
        <v>1573</v>
      </c>
    </row>
    <row r="3808" spans="1:8" x14ac:dyDescent="0.2">
      <c r="A3808" s="27" t="s">
        <v>2492</v>
      </c>
      <c r="B3808" s="78">
        <v>39766</v>
      </c>
      <c r="C3808" s="63">
        <v>931</v>
      </c>
      <c r="D3808" s="64" t="s">
        <v>274</v>
      </c>
      <c r="E3808" s="27">
        <v>838.56</v>
      </c>
      <c r="F3808" s="62" t="s">
        <v>1594</v>
      </c>
      <c r="G3808" s="62" t="s">
        <v>1587</v>
      </c>
      <c r="H3808" s="62" t="s">
        <v>1528</v>
      </c>
    </row>
    <row r="3809" spans="1:8" x14ac:dyDescent="0.2">
      <c r="A3809" s="27">
        <v>41</v>
      </c>
      <c r="B3809" s="78">
        <v>39769</v>
      </c>
      <c r="C3809" s="63">
        <v>64</v>
      </c>
      <c r="D3809" s="64" t="s">
        <v>274</v>
      </c>
      <c r="E3809" s="27">
        <v>732.25</v>
      </c>
      <c r="F3809" s="62" t="s">
        <v>1610</v>
      </c>
      <c r="G3809" s="62" t="s">
        <v>1587</v>
      </c>
      <c r="H3809" s="62" t="s">
        <v>1597</v>
      </c>
    </row>
    <row r="3810" spans="1:8" x14ac:dyDescent="0.2">
      <c r="A3810" s="27" t="s">
        <v>2493</v>
      </c>
      <c r="B3810" s="78">
        <v>39769</v>
      </c>
      <c r="C3810" s="63">
        <v>260</v>
      </c>
      <c r="D3810" s="64" t="s">
        <v>274</v>
      </c>
      <c r="E3810" s="27">
        <v>583.91999999999996</v>
      </c>
      <c r="F3810" s="62" t="s">
        <v>1594</v>
      </c>
      <c r="G3810" s="62" t="s">
        <v>1587</v>
      </c>
      <c r="H3810" s="62" t="s">
        <v>1528</v>
      </c>
    </row>
    <row r="3811" spans="1:8" x14ac:dyDescent="0.2">
      <c r="A3811" s="27" t="s">
        <v>2494</v>
      </c>
      <c r="B3811" s="78">
        <v>39769</v>
      </c>
      <c r="C3811" s="63">
        <v>1234</v>
      </c>
      <c r="D3811" s="64" t="s">
        <v>274</v>
      </c>
      <c r="E3811" s="27">
        <v>12400</v>
      </c>
      <c r="F3811" s="62" t="s">
        <v>1610</v>
      </c>
      <c r="G3811" s="62" t="s">
        <v>1587</v>
      </c>
      <c r="H3811" s="62" t="s">
        <v>1597</v>
      </c>
    </row>
    <row r="3812" spans="1:8" x14ac:dyDescent="0.2">
      <c r="A3812" s="27" t="s">
        <v>2591</v>
      </c>
      <c r="B3812" s="78">
        <v>39769</v>
      </c>
      <c r="C3812" s="63">
        <v>591</v>
      </c>
      <c r="D3812" s="64" t="s">
        <v>274</v>
      </c>
      <c r="E3812" s="27">
        <v>10525</v>
      </c>
      <c r="F3812" s="62" t="s">
        <v>1963</v>
      </c>
      <c r="G3812" s="62" t="s">
        <v>1587</v>
      </c>
      <c r="H3812" s="62" t="s">
        <v>1528</v>
      </c>
    </row>
    <row r="3813" spans="1:8" x14ac:dyDescent="0.2">
      <c r="A3813" s="27" t="s">
        <v>2592</v>
      </c>
      <c r="B3813" s="78">
        <v>39769</v>
      </c>
      <c r="C3813" s="63">
        <v>917</v>
      </c>
      <c r="D3813" s="64" t="s">
        <v>274</v>
      </c>
      <c r="E3813" s="27">
        <v>460</v>
      </c>
      <c r="F3813" s="62" t="s">
        <v>1963</v>
      </c>
      <c r="G3813" s="62" t="s">
        <v>1587</v>
      </c>
      <c r="H3813" s="62" t="s">
        <v>1528</v>
      </c>
    </row>
    <row r="3814" spans="1:8" x14ac:dyDescent="0.2">
      <c r="A3814" s="27" t="s">
        <v>2594</v>
      </c>
      <c r="B3814" s="78">
        <v>39769</v>
      </c>
      <c r="C3814" s="63">
        <v>1137</v>
      </c>
      <c r="D3814" s="64" t="s">
        <v>274</v>
      </c>
      <c r="E3814" s="27">
        <v>385.98</v>
      </c>
      <c r="F3814" s="62" t="s">
        <v>1963</v>
      </c>
      <c r="G3814" s="62" t="s">
        <v>1587</v>
      </c>
      <c r="H3814" s="62" t="s">
        <v>1551</v>
      </c>
    </row>
    <row r="3815" spans="1:8" x14ac:dyDescent="0.2">
      <c r="A3815" s="27" t="s">
        <v>2595</v>
      </c>
      <c r="B3815" s="78">
        <v>39769</v>
      </c>
      <c r="C3815" s="63">
        <v>1236</v>
      </c>
      <c r="D3815" s="64" t="s">
        <v>274</v>
      </c>
      <c r="E3815" s="27">
        <v>163.74</v>
      </c>
      <c r="F3815" s="62" t="s">
        <v>1963</v>
      </c>
      <c r="G3815" s="62" t="s">
        <v>1587</v>
      </c>
      <c r="H3815" s="62" t="s">
        <v>1528</v>
      </c>
    </row>
    <row r="3816" spans="1:8" x14ac:dyDescent="0.2">
      <c r="A3816" s="27" t="s">
        <v>2596</v>
      </c>
      <c r="B3816" s="78">
        <v>39772</v>
      </c>
      <c r="C3816" s="63">
        <v>270</v>
      </c>
      <c r="D3816" s="64" t="s">
        <v>274</v>
      </c>
      <c r="E3816" s="27">
        <v>264.27999999999997</v>
      </c>
      <c r="F3816" s="62" t="s">
        <v>1594</v>
      </c>
      <c r="G3816" s="62" t="s">
        <v>1587</v>
      </c>
      <c r="H3816" s="62" t="s">
        <v>1597</v>
      </c>
    </row>
    <row r="3817" spans="1:8" x14ac:dyDescent="0.2">
      <c r="A3817" s="27" t="s">
        <v>2598</v>
      </c>
      <c r="B3817" s="78">
        <v>39772</v>
      </c>
      <c r="C3817" s="63">
        <v>78</v>
      </c>
      <c r="D3817" s="64" t="s">
        <v>274</v>
      </c>
      <c r="E3817" s="27">
        <v>324</v>
      </c>
      <c r="F3817" s="62" t="s">
        <v>1594</v>
      </c>
      <c r="G3817" s="62" t="s">
        <v>1587</v>
      </c>
      <c r="H3817" s="62" t="s">
        <v>1597</v>
      </c>
    </row>
    <row r="3818" spans="1:8" x14ac:dyDescent="0.2">
      <c r="A3818" s="27" t="s">
        <v>2599</v>
      </c>
      <c r="B3818" s="78">
        <v>39772</v>
      </c>
      <c r="C3818" s="63">
        <v>698</v>
      </c>
      <c r="D3818" s="64" t="s">
        <v>367</v>
      </c>
      <c r="E3818" s="27">
        <v>15510</v>
      </c>
      <c r="F3818" s="62" t="s">
        <v>1594</v>
      </c>
      <c r="G3818" s="62" t="s">
        <v>1587</v>
      </c>
      <c r="H3818" s="62" t="s">
        <v>1597</v>
      </c>
    </row>
    <row r="3819" spans="1:8" x14ac:dyDescent="0.2">
      <c r="A3819" s="27" t="s">
        <v>2601</v>
      </c>
      <c r="B3819" s="78">
        <v>39772</v>
      </c>
      <c r="C3819" s="63">
        <v>1142</v>
      </c>
      <c r="D3819" s="64" t="s">
        <v>425</v>
      </c>
      <c r="E3819" s="27">
        <v>70</v>
      </c>
      <c r="F3819" s="62" t="s">
        <v>1594</v>
      </c>
      <c r="G3819" s="62" t="s">
        <v>1587</v>
      </c>
      <c r="H3819" s="62" t="s">
        <v>1597</v>
      </c>
    </row>
    <row r="3820" spans="1:8" x14ac:dyDescent="0.2">
      <c r="A3820" s="27" t="s">
        <v>2602</v>
      </c>
      <c r="B3820" s="78">
        <v>39772</v>
      </c>
      <c r="C3820" s="63">
        <v>608</v>
      </c>
      <c r="D3820" s="64" t="s">
        <v>425</v>
      </c>
      <c r="E3820" s="27">
        <v>12185</v>
      </c>
      <c r="F3820" s="62" t="s">
        <v>1594</v>
      </c>
      <c r="G3820" s="62" t="s">
        <v>1587</v>
      </c>
      <c r="H3820" s="62" t="s">
        <v>1597</v>
      </c>
    </row>
    <row r="3821" spans="1:8" x14ac:dyDescent="0.2">
      <c r="A3821" s="27" t="s">
        <v>2603</v>
      </c>
      <c r="B3821" s="78">
        <v>39772</v>
      </c>
      <c r="C3821" s="63">
        <v>264</v>
      </c>
      <c r="D3821" s="64" t="s">
        <v>425</v>
      </c>
      <c r="E3821" s="27">
        <v>226.92</v>
      </c>
      <c r="F3821" s="62" t="s">
        <v>1594</v>
      </c>
      <c r="G3821" s="62" t="s">
        <v>1587</v>
      </c>
      <c r="H3821" s="62" t="s">
        <v>1597</v>
      </c>
    </row>
    <row r="3822" spans="1:8" x14ac:dyDescent="0.2">
      <c r="A3822" s="27" t="s">
        <v>2604</v>
      </c>
      <c r="B3822" s="78">
        <v>39773</v>
      </c>
      <c r="C3822" s="63">
        <v>1210</v>
      </c>
      <c r="D3822" s="70" t="s">
        <v>638</v>
      </c>
      <c r="E3822" s="27">
        <v>3451</v>
      </c>
      <c r="F3822" s="62" t="s">
        <v>1610</v>
      </c>
      <c r="G3822" s="62" t="s">
        <v>1587</v>
      </c>
      <c r="H3822" s="62" t="s">
        <v>1538</v>
      </c>
    </row>
    <row r="3823" spans="1:8" x14ac:dyDescent="0.2">
      <c r="A3823" s="27">
        <v>42</v>
      </c>
      <c r="B3823" s="78">
        <v>39777</v>
      </c>
      <c r="C3823" s="63">
        <v>1225</v>
      </c>
      <c r="D3823" s="70" t="s">
        <v>990</v>
      </c>
      <c r="E3823" s="27">
        <v>680.7</v>
      </c>
      <c r="F3823" s="62" t="s">
        <v>1963</v>
      </c>
      <c r="G3823" s="62" t="s">
        <v>1587</v>
      </c>
      <c r="H3823" s="62" t="s">
        <v>1528</v>
      </c>
    </row>
    <row r="3824" spans="1:8" x14ac:dyDescent="0.2">
      <c r="A3824" s="27">
        <v>43</v>
      </c>
      <c r="B3824" s="78">
        <v>39777</v>
      </c>
      <c r="C3824" s="63">
        <v>683</v>
      </c>
      <c r="D3824" s="70" t="s">
        <v>990</v>
      </c>
      <c r="E3824" s="27">
        <v>77.569999999999993</v>
      </c>
      <c r="F3824" s="62" t="s">
        <v>1594</v>
      </c>
      <c r="G3824" s="62" t="s">
        <v>1587</v>
      </c>
      <c r="H3824" s="62" t="s">
        <v>1538</v>
      </c>
    </row>
    <row r="3825" spans="1:8" x14ac:dyDescent="0.2">
      <c r="A3825" s="27" t="s">
        <v>2606</v>
      </c>
      <c r="B3825" s="78">
        <v>39777</v>
      </c>
      <c r="C3825" s="63">
        <v>1239</v>
      </c>
      <c r="D3825" s="64" t="s">
        <v>936</v>
      </c>
      <c r="E3825" s="27">
        <v>220</v>
      </c>
      <c r="F3825" s="62" t="s">
        <v>1963</v>
      </c>
      <c r="G3825" s="62" t="s">
        <v>1587</v>
      </c>
      <c r="H3825" s="62" t="s">
        <v>2980</v>
      </c>
    </row>
    <row r="3826" spans="1:8" x14ac:dyDescent="0.2">
      <c r="A3826" s="27" t="s">
        <v>2608</v>
      </c>
      <c r="B3826" s="78">
        <v>39777</v>
      </c>
      <c r="C3826" s="63">
        <v>207</v>
      </c>
      <c r="D3826" s="64" t="s">
        <v>927</v>
      </c>
      <c r="E3826" s="27">
        <v>890</v>
      </c>
      <c r="F3826" s="62" t="s">
        <v>1594</v>
      </c>
      <c r="G3826" s="62" t="s">
        <v>1587</v>
      </c>
      <c r="H3826" s="62" t="s">
        <v>1597</v>
      </c>
    </row>
    <row r="3827" spans="1:8" x14ac:dyDescent="0.2">
      <c r="A3827" s="27">
        <v>44</v>
      </c>
      <c r="B3827" s="78">
        <v>39778</v>
      </c>
      <c r="C3827" s="63">
        <v>1155</v>
      </c>
      <c r="D3827" s="27" t="s">
        <v>1263</v>
      </c>
      <c r="E3827" s="27">
        <v>695</v>
      </c>
      <c r="F3827" s="62" t="s">
        <v>1594</v>
      </c>
      <c r="G3827" s="62" t="s">
        <v>1587</v>
      </c>
      <c r="H3827" s="62" t="s">
        <v>1597</v>
      </c>
    </row>
    <row r="3828" spans="1:8" x14ac:dyDescent="0.2">
      <c r="A3828" s="27">
        <v>45</v>
      </c>
      <c r="B3828" s="78">
        <v>39778</v>
      </c>
      <c r="C3828" s="63">
        <v>1155</v>
      </c>
      <c r="D3828" s="64" t="s">
        <v>701</v>
      </c>
      <c r="E3828" s="27">
        <v>260</v>
      </c>
      <c r="F3828" s="62" t="s">
        <v>1610</v>
      </c>
      <c r="G3828" s="62" t="s">
        <v>1587</v>
      </c>
      <c r="H3828" s="62" t="s">
        <v>1597</v>
      </c>
    </row>
    <row r="3829" spans="1:8" x14ac:dyDescent="0.2">
      <c r="A3829" s="27" t="s">
        <v>2609</v>
      </c>
      <c r="B3829" s="78">
        <v>39778</v>
      </c>
      <c r="C3829" s="63">
        <v>1063</v>
      </c>
      <c r="D3829" s="64" t="s">
        <v>701</v>
      </c>
      <c r="E3829" s="27">
        <v>283.92</v>
      </c>
      <c r="F3829" s="62" t="s">
        <v>1599</v>
      </c>
      <c r="G3829" s="62" t="s">
        <v>1587</v>
      </c>
      <c r="H3829" s="62" t="s">
        <v>1528</v>
      </c>
    </row>
    <row r="3830" spans="1:8" x14ac:dyDescent="0.2">
      <c r="A3830" s="27" t="s">
        <v>2611</v>
      </c>
      <c r="B3830" s="78">
        <v>39778</v>
      </c>
      <c r="C3830" s="63">
        <v>974</v>
      </c>
      <c r="D3830" s="64" t="s">
        <v>701</v>
      </c>
      <c r="E3830" s="27">
        <v>1490</v>
      </c>
      <c r="F3830" s="62" t="s">
        <v>1610</v>
      </c>
      <c r="G3830" s="62" t="s">
        <v>1587</v>
      </c>
      <c r="H3830" s="62" t="s">
        <v>2981</v>
      </c>
    </row>
    <row r="3831" spans="1:8" x14ac:dyDescent="0.2">
      <c r="A3831" s="27" t="s">
        <v>2612</v>
      </c>
      <c r="B3831" s="78">
        <v>39778</v>
      </c>
      <c r="C3831" s="63">
        <v>42</v>
      </c>
      <c r="D3831" s="64" t="s">
        <v>701</v>
      </c>
      <c r="E3831" s="27">
        <v>186.94</v>
      </c>
      <c r="F3831" s="62" t="s">
        <v>2921</v>
      </c>
      <c r="G3831" s="62" t="s">
        <v>1587</v>
      </c>
      <c r="H3831" s="62" t="s">
        <v>1528</v>
      </c>
    </row>
    <row r="3832" spans="1:8" x14ac:dyDescent="0.2">
      <c r="A3832" s="27" t="s">
        <v>2613</v>
      </c>
      <c r="B3832" s="78">
        <v>39778</v>
      </c>
      <c r="C3832" s="63">
        <v>925</v>
      </c>
      <c r="D3832" s="70" t="s">
        <v>931</v>
      </c>
      <c r="E3832" s="27">
        <v>2642.61</v>
      </c>
      <c r="F3832" s="62" t="s">
        <v>1610</v>
      </c>
      <c r="G3832" s="62" t="s">
        <v>1587</v>
      </c>
      <c r="H3832" s="62" t="s">
        <v>1538</v>
      </c>
    </row>
    <row r="3833" spans="1:8" x14ac:dyDescent="0.2">
      <c r="A3833" s="27" t="s">
        <v>2614</v>
      </c>
      <c r="B3833" s="78">
        <v>39778</v>
      </c>
      <c r="C3833" s="63">
        <v>1147</v>
      </c>
      <c r="D3833" s="70" t="s">
        <v>931</v>
      </c>
      <c r="E3833" s="27">
        <v>2720</v>
      </c>
      <c r="F3833" s="62" t="s">
        <v>1610</v>
      </c>
      <c r="G3833" s="62" t="s">
        <v>1587</v>
      </c>
      <c r="H3833" s="62" t="s">
        <v>1555</v>
      </c>
    </row>
    <row r="3834" spans="1:8" x14ac:dyDescent="0.2">
      <c r="A3834" s="27" t="s">
        <v>2615</v>
      </c>
      <c r="B3834" s="78">
        <v>39778</v>
      </c>
      <c r="C3834" s="63">
        <v>991</v>
      </c>
      <c r="D3834" s="63" t="s">
        <v>1396</v>
      </c>
      <c r="E3834" s="69">
        <v>240</v>
      </c>
      <c r="F3834" s="62" t="s">
        <v>1963</v>
      </c>
      <c r="G3834" s="62" t="s">
        <v>1587</v>
      </c>
      <c r="H3834" s="62" t="s">
        <v>1528</v>
      </c>
    </row>
    <row r="3835" spans="1:8" x14ac:dyDescent="0.2">
      <c r="A3835" s="27" t="s">
        <v>2616</v>
      </c>
      <c r="B3835" s="78">
        <v>39778</v>
      </c>
      <c r="C3835" s="63">
        <v>365</v>
      </c>
      <c r="D3835" s="64" t="s">
        <v>2982</v>
      </c>
      <c r="E3835" s="27">
        <v>36700</v>
      </c>
      <c r="F3835" s="62" t="s">
        <v>1594</v>
      </c>
      <c r="G3835" s="62" t="s">
        <v>1587</v>
      </c>
      <c r="H3835" s="62" t="s">
        <v>1597</v>
      </c>
    </row>
    <row r="3836" spans="1:8" x14ac:dyDescent="0.2">
      <c r="A3836" s="27" t="s">
        <v>2617</v>
      </c>
      <c r="B3836" s="78">
        <v>39778</v>
      </c>
      <c r="C3836" s="63">
        <v>915</v>
      </c>
      <c r="D3836" s="64" t="s">
        <v>753</v>
      </c>
      <c r="E3836" s="27">
        <v>1813.72</v>
      </c>
      <c r="F3836" s="62" t="s">
        <v>1594</v>
      </c>
      <c r="G3836" s="62" t="s">
        <v>1587</v>
      </c>
      <c r="H3836" s="62" t="s">
        <v>1597</v>
      </c>
    </row>
    <row r="3837" spans="1:8" x14ac:dyDescent="0.2">
      <c r="A3837" s="27" t="s">
        <v>2618</v>
      </c>
      <c r="B3837" s="78">
        <v>39779</v>
      </c>
      <c r="C3837" s="63">
        <v>912</v>
      </c>
      <c r="D3837" s="70" t="s">
        <v>46</v>
      </c>
      <c r="E3837" s="27">
        <v>79023.25</v>
      </c>
      <c r="F3837" s="62" t="s">
        <v>2921</v>
      </c>
      <c r="G3837" s="62" t="s">
        <v>1588</v>
      </c>
      <c r="H3837" s="62" t="s">
        <v>2271</v>
      </c>
    </row>
    <row r="3838" spans="1:8" x14ac:dyDescent="0.2">
      <c r="A3838" s="27" t="s">
        <v>2619</v>
      </c>
      <c r="B3838" s="78">
        <v>39779</v>
      </c>
      <c r="C3838" s="63">
        <v>912</v>
      </c>
      <c r="D3838" s="70" t="s">
        <v>46</v>
      </c>
      <c r="E3838" s="27">
        <v>95990.41</v>
      </c>
      <c r="F3838" s="62" t="s">
        <v>2921</v>
      </c>
      <c r="G3838" s="62" t="s">
        <v>1588</v>
      </c>
      <c r="H3838" s="62" t="s">
        <v>2271</v>
      </c>
    </row>
    <row r="3839" spans="1:8" x14ac:dyDescent="0.2">
      <c r="A3839" s="27" t="s">
        <v>2620</v>
      </c>
      <c r="B3839" s="78">
        <v>39779</v>
      </c>
      <c r="C3839" s="63">
        <v>1238</v>
      </c>
      <c r="D3839" s="70" t="s">
        <v>46</v>
      </c>
      <c r="E3839" s="27">
        <v>64661.73</v>
      </c>
      <c r="F3839" s="62" t="s">
        <v>2921</v>
      </c>
      <c r="G3839" s="62" t="s">
        <v>1588</v>
      </c>
      <c r="H3839" s="62" t="s">
        <v>2271</v>
      </c>
    </row>
    <row r="3840" spans="1:8" x14ac:dyDescent="0.2">
      <c r="A3840" s="27" t="s">
        <v>2621</v>
      </c>
      <c r="B3840" s="78">
        <v>39780</v>
      </c>
      <c r="C3840" s="63">
        <v>442</v>
      </c>
      <c r="D3840" s="70" t="s">
        <v>46</v>
      </c>
      <c r="E3840" s="27">
        <v>3448.52</v>
      </c>
      <c r="F3840" s="62" t="s">
        <v>1610</v>
      </c>
      <c r="G3840" s="62" t="s">
        <v>1587</v>
      </c>
      <c r="H3840" s="62" t="s">
        <v>1528</v>
      </c>
    </row>
    <row r="3841" spans="1:8" x14ac:dyDescent="0.2">
      <c r="A3841" s="27" t="s">
        <v>2622</v>
      </c>
      <c r="B3841" s="78">
        <v>39780</v>
      </c>
      <c r="C3841" s="63">
        <v>1221</v>
      </c>
      <c r="D3841" s="70" t="s">
        <v>131</v>
      </c>
      <c r="E3841" s="27">
        <v>35000</v>
      </c>
      <c r="F3841" s="62" t="s">
        <v>1610</v>
      </c>
      <c r="G3841" s="62" t="s">
        <v>1588</v>
      </c>
      <c r="H3841" s="62" t="s">
        <v>2975</v>
      </c>
    </row>
    <row r="3842" spans="1:8" x14ac:dyDescent="0.2">
      <c r="A3842" s="27" t="s">
        <v>2623</v>
      </c>
      <c r="B3842" s="78">
        <v>39780</v>
      </c>
      <c r="C3842" s="63">
        <v>1148</v>
      </c>
      <c r="D3842" s="70" t="s">
        <v>131</v>
      </c>
      <c r="E3842" s="27">
        <v>33500</v>
      </c>
      <c r="F3842" s="62" t="s">
        <v>1594</v>
      </c>
      <c r="G3842" s="62" t="s">
        <v>1587</v>
      </c>
      <c r="H3842" s="62" t="s">
        <v>1573</v>
      </c>
    </row>
    <row r="3843" spans="1:8" x14ac:dyDescent="0.2">
      <c r="A3843" s="27" t="s">
        <v>2624</v>
      </c>
      <c r="B3843" s="78">
        <v>39780</v>
      </c>
      <c r="C3843" s="63">
        <v>176</v>
      </c>
      <c r="D3843" s="70" t="s">
        <v>537</v>
      </c>
      <c r="E3843" s="27">
        <v>17000</v>
      </c>
      <c r="F3843" s="62" t="s">
        <v>1594</v>
      </c>
      <c r="G3843" s="62" t="s">
        <v>1587</v>
      </c>
      <c r="H3843" s="62" t="s">
        <v>1528</v>
      </c>
    </row>
    <row r="3844" spans="1:8" x14ac:dyDescent="0.2">
      <c r="A3844" s="27" t="s">
        <v>2625</v>
      </c>
      <c r="B3844" s="78">
        <v>39780</v>
      </c>
      <c r="C3844" s="63">
        <v>176</v>
      </c>
      <c r="D3844" s="70" t="s">
        <v>491</v>
      </c>
      <c r="E3844" s="27">
        <v>20652.099999999999</v>
      </c>
      <c r="F3844" s="62" t="s">
        <v>1594</v>
      </c>
      <c r="G3844" s="62" t="s">
        <v>1587</v>
      </c>
      <c r="H3844" s="62" t="s">
        <v>1528</v>
      </c>
    </row>
    <row r="3845" spans="1:8" x14ac:dyDescent="0.2">
      <c r="A3845" s="27" t="s">
        <v>2626</v>
      </c>
      <c r="B3845" s="78">
        <v>39780</v>
      </c>
      <c r="C3845" s="63">
        <v>494</v>
      </c>
      <c r="D3845" s="64" t="s">
        <v>926</v>
      </c>
      <c r="E3845" s="27">
        <v>5550</v>
      </c>
      <c r="F3845" s="62" t="s">
        <v>1594</v>
      </c>
      <c r="G3845" s="62" t="s">
        <v>1587</v>
      </c>
      <c r="H3845" s="62" t="s">
        <v>1597</v>
      </c>
    </row>
    <row r="3846" spans="1:8" x14ac:dyDescent="0.2">
      <c r="A3846" s="27" t="s">
        <v>2627</v>
      </c>
      <c r="B3846" s="78">
        <v>39780</v>
      </c>
      <c r="C3846" s="63">
        <v>1086</v>
      </c>
      <c r="D3846" s="70" t="s">
        <v>263</v>
      </c>
      <c r="E3846" s="27">
        <v>39213</v>
      </c>
      <c r="F3846" s="62" t="s">
        <v>1594</v>
      </c>
      <c r="G3846" s="62" t="s">
        <v>1587</v>
      </c>
      <c r="H3846" s="62" t="s">
        <v>1571</v>
      </c>
    </row>
    <row r="3847" spans="1:8" x14ac:dyDescent="0.2">
      <c r="A3847" s="27" t="s">
        <v>2628</v>
      </c>
      <c r="B3847" s="78">
        <v>39780</v>
      </c>
      <c r="C3847" s="63">
        <v>330</v>
      </c>
      <c r="D3847" s="64" t="s">
        <v>1328</v>
      </c>
      <c r="E3847" s="27">
        <v>470.32</v>
      </c>
      <c r="F3847" s="62" t="s">
        <v>1594</v>
      </c>
      <c r="G3847" s="62" t="s">
        <v>1587</v>
      </c>
      <c r="H3847" s="62" t="s">
        <v>1597</v>
      </c>
    </row>
    <row r="3848" spans="1:8" x14ac:dyDescent="0.2">
      <c r="A3848" s="27" t="s">
        <v>2629</v>
      </c>
      <c r="B3848" s="78">
        <v>39780</v>
      </c>
      <c r="C3848" s="63">
        <v>868</v>
      </c>
      <c r="D3848" s="70" t="s">
        <v>1398</v>
      </c>
      <c r="E3848" s="27">
        <v>210</v>
      </c>
      <c r="F3848" s="62" t="s">
        <v>1594</v>
      </c>
      <c r="G3848" s="62" t="s">
        <v>1587</v>
      </c>
      <c r="H3848" s="62" t="s">
        <v>1528</v>
      </c>
    </row>
    <row r="3849" spans="1:8" x14ac:dyDescent="0.2">
      <c r="A3849" s="27" t="s">
        <v>2630</v>
      </c>
      <c r="B3849" s="78">
        <v>39780</v>
      </c>
      <c r="C3849" s="63">
        <v>346</v>
      </c>
      <c r="D3849" s="70" t="s">
        <v>356</v>
      </c>
      <c r="E3849" s="27">
        <v>30670</v>
      </c>
      <c r="F3849" s="62" t="s">
        <v>1594</v>
      </c>
      <c r="G3849" s="62" t="s">
        <v>1587</v>
      </c>
      <c r="H3849" s="62" t="s">
        <v>1597</v>
      </c>
    </row>
    <row r="3850" spans="1:8" x14ac:dyDescent="0.2">
      <c r="A3850" s="27" t="s">
        <v>2631</v>
      </c>
      <c r="B3850" s="78">
        <v>39783</v>
      </c>
      <c r="C3850" s="63">
        <v>1183</v>
      </c>
      <c r="D3850" s="64" t="s">
        <v>567</v>
      </c>
      <c r="E3850" s="27">
        <v>3727.88</v>
      </c>
      <c r="F3850" s="62" t="s">
        <v>1599</v>
      </c>
      <c r="G3850" s="62" t="s">
        <v>1587</v>
      </c>
      <c r="H3850" s="62" t="s">
        <v>1528</v>
      </c>
    </row>
    <row r="3851" spans="1:8" x14ac:dyDescent="0.2">
      <c r="A3851" s="27" t="s">
        <v>2632</v>
      </c>
      <c r="B3851" s="78">
        <v>39783</v>
      </c>
      <c r="C3851" s="63">
        <v>743</v>
      </c>
      <c r="D3851" s="64" t="s">
        <v>567</v>
      </c>
      <c r="E3851" s="27">
        <v>2308.87</v>
      </c>
      <c r="F3851" s="62" t="s">
        <v>1963</v>
      </c>
      <c r="G3851" s="62" t="s">
        <v>1587</v>
      </c>
      <c r="H3851" s="62" t="s">
        <v>2962</v>
      </c>
    </row>
    <row r="3852" spans="1:8" x14ac:dyDescent="0.2">
      <c r="A3852" s="27" t="s">
        <v>2633</v>
      </c>
      <c r="B3852" s="78">
        <v>39784</v>
      </c>
      <c r="C3852" s="63">
        <v>583</v>
      </c>
      <c r="D3852" s="64" t="s">
        <v>567</v>
      </c>
      <c r="E3852" s="27">
        <v>487</v>
      </c>
      <c r="F3852" s="62" t="s">
        <v>1610</v>
      </c>
      <c r="G3852" s="62" t="s">
        <v>1587</v>
      </c>
      <c r="H3852" s="62" t="s">
        <v>1538</v>
      </c>
    </row>
    <row r="3853" spans="1:8" x14ac:dyDescent="0.2">
      <c r="A3853" s="27" t="s">
        <v>2634</v>
      </c>
      <c r="B3853" s="78">
        <v>39786</v>
      </c>
      <c r="C3853" s="63">
        <v>234</v>
      </c>
      <c r="D3853" s="70" t="s">
        <v>1246</v>
      </c>
      <c r="E3853" s="27">
        <v>776</v>
      </c>
      <c r="F3853" s="62" t="s">
        <v>1594</v>
      </c>
      <c r="G3853" s="62" t="s">
        <v>1587</v>
      </c>
      <c r="H3853" s="62" t="s">
        <v>1597</v>
      </c>
    </row>
    <row r="3854" spans="1:8" x14ac:dyDescent="0.2">
      <c r="A3854" s="27" t="s">
        <v>2635</v>
      </c>
      <c r="B3854" s="78">
        <v>39786</v>
      </c>
      <c r="C3854" s="63">
        <v>736</v>
      </c>
      <c r="D3854" s="70" t="s">
        <v>1320</v>
      </c>
      <c r="E3854" s="27">
        <v>511.39</v>
      </c>
      <c r="F3854" s="62" t="s">
        <v>1594</v>
      </c>
      <c r="G3854" s="62" t="s">
        <v>1587</v>
      </c>
      <c r="H3854" s="62" t="s">
        <v>1576</v>
      </c>
    </row>
    <row r="3855" spans="1:8" x14ac:dyDescent="0.2">
      <c r="A3855" s="27" t="s">
        <v>2636</v>
      </c>
      <c r="B3855" s="78">
        <v>39786</v>
      </c>
      <c r="C3855" s="63">
        <v>260</v>
      </c>
      <c r="D3855" s="70" t="s">
        <v>394</v>
      </c>
      <c r="E3855" s="27">
        <v>13800</v>
      </c>
      <c r="F3855" s="62" t="s">
        <v>1594</v>
      </c>
      <c r="G3855" s="62" t="s">
        <v>1587</v>
      </c>
      <c r="H3855" s="62" t="s">
        <v>1528</v>
      </c>
    </row>
    <row r="3856" spans="1:8" x14ac:dyDescent="0.2">
      <c r="A3856" s="27" t="s">
        <v>2637</v>
      </c>
      <c r="B3856" s="78">
        <v>39791</v>
      </c>
      <c r="C3856" s="63">
        <v>42</v>
      </c>
      <c r="D3856" s="64" t="s">
        <v>662</v>
      </c>
      <c r="E3856" s="27">
        <v>742.35</v>
      </c>
      <c r="F3856" s="62" t="s">
        <v>1594</v>
      </c>
      <c r="G3856" s="62" t="s">
        <v>1587</v>
      </c>
      <c r="H3856" s="62" t="s">
        <v>1528</v>
      </c>
    </row>
    <row r="3857" spans="1:8" x14ac:dyDescent="0.2">
      <c r="A3857" s="27" t="s">
        <v>2638</v>
      </c>
      <c r="B3857" s="78">
        <v>39791</v>
      </c>
      <c r="C3857" s="63">
        <v>442</v>
      </c>
      <c r="D3857" s="64" t="s">
        <v>662</v>
      </c>
      <c r="E3857" s="27">
        <v>640</v>
      </c>
      <c r="F3857" s="62" t="s">
        <v>1963</v>
      </c>
      <c r="G3857" s="62" t="s">
        <v>1587</v>
      </c>
      <c r="H3857" s="62" t="s">
        <v>1528</v>
      </c>
    </row>
    <row r="3858" spans="1:8" x14ac:dyDescent="0.2">
      <c r="A3858" s="27" t="s">
        <v>2639</v>
      </c>
      <c r="B3858" s="78">
        <v>39791</v>
      </c>
      <c r="C3858" s="63">
        <v>144</v>
      </c>
      <c r="D3858" s="64" t="s">
        <v>662</v>
      </c>
      <c r="E3858" s="27">
        <v>640</v>
      </c>
      <c r="F3858" s="62" t="s">
        <v>1610</v>
      </c>
      <c r="G3858" s="62" t="s">
        <v>1587</v>
      </c>
      <c r="H3858" s="62" t="s">
        <v>1538</v>
      </c>
    </row>
    <row r="3859" spans="1:8" x14ac:dyDescent="0.2">
      <c r="A3859" s="27" t="s">
        <v>2640</v>
      </c>
      <c r="B3859" s="78">
        <v>39791</v>
      </c>
      <c r="C3859" s="63">
        <v>1089</v>
      </c>
      <c r="D3859" s="64" t="s">
        <v>662</v>
      </c>
      <c r="E3859" s="27">
        <v>726.24</v>
      </c>
      <c r="F3859" s="62" t="s">
        <v>1594</v>
      </c>
      <c r="G3859" s="62" t="s">
        <v>1587</v>
      </c>
      <c r="H3859" s="62" t="s">
        <v>1528</v>
      </c>
    </row>
    <row r="3860" spans="1:8" x14ac:dyDescent="0.2">
      <c r="A3860" s="27" t="s">
        <v>2641</v>
      </c>
      <c r="B3860" s="78">
        <v>39791</v>
      </c>
      <c r="C3860" s="63">
        <v>1089</v>
      </c>
      <c r="D3860" s="64" t="s">
        <v>662</v>
      </c>
      <c r="E3860" s="27">
        <v>734.03</v>
      </c>
      <c r="F3860" s="62" t="s">
        <v>1594</v>
      </c>
      <c r="G3860" s="62" t="s">
        <v>1587</v>
      </c>
      <c r="H3860" s="62" t="s">
        <v>1528</v>
      </c>
    </row>
    <row r="3861" spans="1:8" x14ac:dyDescent="0.2">
      <c r="A3861" s="27" t="s">
        <v>2642</v>
      </c>
      <c r="B3861" s="78">
        <v>39791</v>
      </c>
      <c r="C3861" s="63">
        <v>1089</v>
      </c>
      <c r="D3861" s="64" t="s">
        <v>662</v>
      </c>
      <c r="E3861" s="27">
        <v>640</v>
      </c>
      <c r="F3861" s="62" t="s">
        <v>1594</v>
      </c>
      <c r="G3861" s="62" t="s">
        <v>1587</v>
      </c>
      <c r="H3861" s="62" t="s">
        <v>1528</v>
      </c>
    </row>
    <row r="3862" spans="1:8" x14ac:dyDescent="0.2">
      <c r="A3862" s="27" t="s">
        <v>2643</v>
      </c>
      <c r="B3862" s="78">
        <v>39791</v>
      </c>
      <c r="C3862" s="63">
        <v>516</v>
      </c>
      <c r="D3862" s="70" t="s">
        <v>730</v>
      </c>
      <c r="E3862" s="27">
        <v>1350</v>
      </c>
      <c r="F3862" s="62" t="s">
        <v>1594</v>
      </c>
      <c r="G3862" s="62" t="s">
        <v>1587</v>
      </c>
      <c r="H3862" s="62" t="s">
        <v>1538</v>
      </c>
    </row>
    <row r="3863" spans="1:8" x14ac:dyDescent="0.2">
      <c r="A3863" s="27" t="s">
        <v>2644</v>
      </c>
      <c r="B3863" s="78">
        <v>39792</v>
      </c>
      <c r="C3863" s="63">
        <v>1138</v>
      </c>
      <c r="D3863" s="70" t="s">
        <v>730</v>
      </c>
      <c r="E3863" s="27">
        <v>500</v>
      </c>
      <c r="F3863" s="62" t="s">
        <v>1963</v>
      </c>
      <c r="G3863" s="62" t="s">
        <v>1587</v>
      </c>
      <c r="H3863" s="62" t="s">
        <v>1528</v>
      </c>
    </row>
    <row r="3864" spans="1:8" x14ac:dyDescent="0.2">
      <c r="A3864" s="27" t="s">
        <v>2645</v>
      </c>
      <c r="B3864" s="78">
        <v>39793</v>
      </c>
      <c r="C3864" s="63">
        <v>608</v>
      </c>
      <c r="D3864" s="70" t="s">
        <v>1418</v>
      </c>
      <c r="E3864" s="27">
        <v>112.05</v>
      </c>
      <c r="F3864" s="62" t="s">
        <v>1610</v>
      </c>
      <c r="G3864" s="62" t="s">
        <v>1587</v>
      </c>
      <c r="H3864" s="62" t="s">
        <v>1597</v>
      </c>
    </row>
    <row r="3865" spans="1:8" x14ac:dyDescent="0.2">
      <c r="A3865" s="27" t="s">
        <v>2646</v>
      </c>
      <c r="B3865" s="78">
        <v>39793</v>
      </c>
      <c r="C3865" s="63">
        <v>704</v>
      </c>
      <c r="D3865" s="70" t="s">
        <v>2983</v>
      </c>
      <c r="E3865" s="27">
        <v>404.25</v>
      </c>
      <c r="F3865" s="62" t="s">
        <v>1610</v>
      </c>
      <c r="G3865" s="62" t="s">
        <v>1587</v>
      </c>
      <c r="H3865" s="62" t="s">
        <v>2984</v>
      </c>
    </row>
    <row r="3866" spans="1:8" x14ac:dyDescent="0.2">
      <c r="A3866" s="27" t="s">
        <v>2647</v>
      </c>
      <c r="B3866" s="78">
        <v>39794</v>
      </c>
      <c r="C3866" s="63">
        <v>1100</v>
      </c>
      <c r="D3866" s="64" t="s">
        <v>1430</v>
      </c>
      <c r="E3866" s="27">
        <v>25</v>
      </c>
      <c r="F3866" s="62" t="s">
        <v>1594</v>
      </c>
      <c r="G3866" s="62" t="s">
        <v>1587</v>
      </c>
      <c r="H3866" s="62" t="s">
        <v>1544</v>
      </c>
    </row>
    <row r="3867" spans="1:8" x14ac:dyDescent="0.2">
      <c r="A3867" s="27" t="s">
        <v>2648</v>
      </c>
      <c r="B3867" s="78">
        <v>39794</v>
      </c>
      <c r="C3867" s="63">
        <v>204</v>
      </c>
      <c r="D3867" s="70" t="s">
        <v>867</v>
      </c>
      <c r="E3867" s="27">
        <v>6975</v>
      </c>
      <c r="F3867" s="62" t="s">
        <v>1594</v>
      </c>
      <c r="G3867" s="62" t="s">
        <v>1587</v>
      </c>
      <c r="H3867" s="62" t="s">
        <v>1538</v>
      </c>
    </row>
    <row r="3868" spans="1:8" x14ac:dyDescent="0.2">
      <c r="A3868" s="27" t="s">
        <v>2649</v>
      </c>
      <c r="B3868" s="78">
        <v>39794</v>
      </c>
      <c r="C3868" s="63">
        <v>191</v>
      </c>
      <c r="D3868" s="64" t="s">
        <v>746</v>
      </c>
      <c r="E3868" s="27">
        <v>10413</v>
      </c>
      <c r="F3868" s="62" t="s">
        <v>1594</v>
      </c>
      <c r="G3868" s="62" t="s">
        <v>1587</v>
      </c>
      <c r="H3868" s="62" t="s">
        <v>1528</v>
      </c>
    </row>
    <row r="3869" spans="1:8" x14ac:dyDescent="0.2">
      <c r="A3869" s="27" t="s">
        <v>2650</v>
      </c>
      <c r="B3869" s="78">
        <v>39794</v>
      </c>
      <c r="C3869" s="63">
        <v>176</v>
      </c>
      <c r="D3869" s="70" t="s">
        <v>2985</v>
      </c>
      <c r="E3869" s="27">
        <v>33025</v>
      </c>
      <c r="F3869" s="62" t="s">
        <v>1594</v>
      </c>
      <c r="G3869" s="62" t="s">
        <v>1587</v>
      </c>
      <c r="H3869" s="62" t="s">
        <v>1528</v>
      </c>
    </row>
    <row r="3870" spans="1:8" x14ac:dyDescent="0.2">
      <c r="A3870" s="27" t="s">
        <v>2651</v>
      </c>
      <c r="B3870" s="78">
        <v>39794</v>
      </c>
      <c r="C3870" s="63">
        <v>1243</v>
      </c>
      <c r="D3870" s="70" t="s">
        <v>195</v>
      </c>
      <c r="E3870" s="27">
        <v>50900</v>
      </c>
      <c r="F3870" s="62" t="s">
        <v>1610</v>
      </c>
      <c r="G3870" s="62" t="s">
        <v>1588</v>
      </c>
      <c r="H3870" s="62" t="s">
        <v>2975</v>
      </c>
    </row>
    <row r="3871" spans="1:8" x14ac:dyDescent="0.2">
      <c r="A3871" s="27" t="s">
        <v>2652</v>
      </c>
      <c r="B3871" s="78">
        <v>39794</v>
      </c>
      <c r="C3871" s="63">
        <v>64</v>
      </c>
      <c r="D3871" s="70" t="s">
        <v>1434</v>
      </c>
      <c r="E3871" s="27">
        <v>7050</v>
      </c>
      <c r="F3871" s="62" t="s">
        <v>1610</v>
      </c>
      <c r="G3871" s="62" t="s">
        <v>1587</v>
      </c>
      <c r="H3871" s="62" t="s">
        <v>1597</v>
      </c>
    </row>
    <row r="3872" spans="1:8" x14ac:dyDescent="0.2">
      <c r="A3872" s="27" t="s">
        <v>2653</v>
      </c>
      <c r="B3872" s="78">
        <v>39794</v>
      </c>
      <c r="C3872" s="63">
        <v>1183</v>
      </c>
      <c r="D3872" s="70" t="s">
        <v>1434</v>
      </c>
      <c r="E3872" s="27">
        <v>-7050</v>
      </c>
      <c r="F3872" s="62" t="s">
        <v>1594</v>
      </c>
      <c r="G3872" s="62" t="s">
        <v>1587</v>
      </c>
      <c r="H3872" s="62" t="s">
        <v>1528</v>
      </c>
    </row>
    <row r="3873" spans="1:8" x14ac:dyDescent="0.2">
      <c r="A3873" s="27" t="s">
        <v>2654</v>
      </c>
      <c r="B3873" s="78">
        <v>39797</v>
      </c>
      <c r="C3873" s="63">
        <v>1244</v>
      </c>
      <c r="D3873" s="70" t="s">
        <v>2986</v>
      </c>
      <c r="E3873" s="27">
        <v>3500</v>
      </c>
      <c r="F3873" s="62" t="s">
        <v>1610</v>
      </c>
      <c r="G3873" s="62" t="s">
        <v>1587</v>
      </c>
      <c r="H3873" s="62" t="s">
        <v>1535</v>
      </c>
    </row>
    <row r="3874" spans="1:8" x14ac:dyDescent="0.2">
      <c r="A3874" s="27" t="s">
        <v>2655</v>
      </c>
      <c r="B3874" s="78">
        <v>39797</v>
      </c>
      <c r="C3874" s="63">
        <v>867</v>
      </c>
      <c r="D3874" s="70" t="s">
        <v>181</v>
      </c>
      <c r="E3874" s="27">
        <v>56190</v>
      </c>
      <c r="F3874" s="62" t="s">
        <v>1610</v>
      </c>
      <c r="G3874" s="62" t="s">
        <v>1587</v>
      </c>
      <c r="H3874" s="62" t="s">
        <v>1544</v>
      </c>
    </row>
    <row r="3875" spans="1:8" x14ac:dyDescent="0.2">
      <c r="A3875" s="27" t="s">
        <v>2656</v>
      </c>
      <c r="B3875" s="78">
        <v>39797</v>
      </c>
      <c r="C3875" s="63">
        <v>1183</v>
      </c>
      <c r="D3875" s="70" t="s">
        <v>181</v>
      </c>
      <c r="E3875" s="27">
        <v>-2500</v>
      </c>
      <c r="F3875" s="62" t="s">
        <v>1599</v>
      </c>
      <c r="G3875" s="62" t="s">
        <v>1587</v>
      </c>
      <c r="H3875" s="62" t="s">
        <v>1528</v>
      </c>
    </row>
    <row r="3876" spans="1:8" x14ac:dyDescent="0.2">
      <c r="A3876" s="27" t="s">
        <v>2657</v>
      </c>
      <c r="B3876" s="78">
        <v>39797</v>
      </c>
      <c r="C3876" s="63">
        <v>1183</v>
      </c>
      <c r="D3876" s="70" t="s">
        <v>279</v>
      </c>
      <c r="E3876" s="27">
        <v>26000</v>
      </c>
      <c r="F3876" s="62" t="s">
        <v>1599</v>
      </c>
      <c r="G3876" s="62" t="s">
        <v>1587</v>
      </c>
      <c r="H3876" s="62" t="s">
        <v>1528</v>
      </c>
    </row>
    <row r="3877" spans="1:8" x14ac:dyDescent="0.2">
      <c r="A3877" s="27" t="s">
        <v>2658</v>
      </c>
      <c r="B3877" s="78">
        <v>39797</v>
      </c>
      <c r="C3877" s="63">
        <v>1137</v>
      </c>
      <c r="D3877" s="64" t="s">
        <v>1173</v>
      </c>
      <c r="E3877" s="27">
        <v>195</v>
      </c>
      <c r="F3877" s="62" t="s">
        <v>1963</v>
      </c>
      <c r="G3877" s="62" t="s">
        <v>1587</v>
      </c>
      <c r="H3877" s="62" t="s">
        <v>1551</v>
      </c>
    </row>
    <row r="3878" spans="1:8" x14ac:dyDescent="0.2">
      <c r="A3878" s="27" t="s">
        <v>2659</v>
      </c>
      <c r="B3878" s="78">
        <v>39797</v>
      </c>
      <c r="C3878" s="63">
        <v>1242</v>
      </c>
      <c r="D3878" s="64" t="s">
        <v>1173</v>
      </c>
      <c r="E3878" s="27">
        <v>195</v>
      </c>
      <c r="F3878" s="62" t="s">
        <v>1963</v>
      </c>
      <c r="G3878" s="62" t="s">
        <v>1587</v>
      </c>
      <c r="H3878" s="62" t="s">
        <v>1528</v>
      </c>
    </row>
    <row r="3879" spans="1:8" x14ac:dyDescent="0.2">
      <c r="A3879" s="27" t="s">
        <v>2660</v>
      </c>
      <c r="B3879" s="78">
        <v>39797</v>
      </c>
      <c r="C3879" s="63">
        <v>790</v>
      </c>
      <c r="D3879" s="70" t="s">
        <v>1411</v>
      </c>
      <c r="E3879" s="27">
        <v>136.5</v>
      </c>
      <c r="F3879" s="62" t="s">
        <v>1963</v>
      </c>
      <c r="G3879" s="62" t="s">
        <v>1587</v>
      </c>
      <c r="H3879" s="62" t="s">
        <v>1549</v>
      </c>
    </row>
    <row r="3880" spans="1:8" x14ac:dyDescent="0.2">
      <c r="A3880" s="27" t="s">
        <v>2661</v>
      </c>
      <c r="B3880" s="78">
        <v>39797</v>
      </c>
      <c r="C3880" s="63">
        <v>1237</v>
      </c>
      <c r="D3880" s="70" t="s">
        <v>985</v>
      </c>
      <c r="E3880" s="27">
        <v>758.91</v>
      </c>
      <c r="F3880" s="62" t="s">
        <v>1610</v>
      </c>
      <c r="G3880" s="62" t="s">
        <v>1587</v>
      </c>
      <c r="H3880" s="62" t="s">
        <v>1597</v>
      </c>
    </row>
    <row r="3881" spans="1:8" x14ac:dyDescent="0.2">
      <c r="A3881" s="27" t="s">
        <v>2663</v>
      </c>
      <c r="B3881" s="78">
        <v>39797</v>
      </c>
      <c r="C3881" s="63">
        <v>1102</v>
      </c>
      <c r="D3881" s="70" t="s">
        <v>608</v>
      </c>
      <c r="E3881" s="27">
        <v>237</v>
      </c>
      <c r="F3881" s="62" t="s">
        <v>1610</v>
      </c>
      <c r="G3881" s="62" t="s">
        <v>1587</v>
      </c>
      <c r="H3881" s="62" t="s">
        <v>1544</v>
      </c>
    </row>
    <row r="3882" spans="1:8" x14ac:dyDescent="0.2">
      <c r="A3882" s="27" t="s">
        <v>2664</v>
      </c>
      <c r="B3882" s="78">
        <v>39797</v>
      </c>
      <c r="C3882" s="63">
        <v>1146</v>
      </c>
      <c r="D3882" s="70" t="s">
        <v>608</v>
      </c>
      <c r="E3882" s="27">
        <v>1057</v>
      </c>
      <c r="F3882" s="62" t="s">
        <v>1594</v>
      </c>
      <c r="G3882" s="62" t="s">
        <v>1587</v>
      </c>
      <c r="H3882" s="62" t="s">
        <v>1528</v>
      </c>
    </row>
    <row r="3883" spans="1:8" x14ac:dyDescent="0.2">
      <c r="A3883" s="27" t="s">
        <v>2665</v>
      </c>
      <c r="B3883" s="78">
        <v>39799</v>
      </c>
      <c r="C3883" s="63">
        <v>322</v>
      </c>
      <c r="D3883" s="70" t="s">
        <v>608</v>
      </c>
      <c r="E3883" s="27">
        <v>1178.3</v>
      </c>
      <c r="F3883" s="62" t="s">
        <v>1594</v>
      </c>
      <c r="G3883" s="62" t="s">
        <v>1587</v>
      </c>
      <c r="H3883" s="62" t="s">
        <v>1528</v>
      </c>
    </row>
    <row r="3884" spans="1:8" x14ac:dyDescent="0.2">
      <c r="A3884" s="27" t="s">
        <v>2666</v>
      </c>
      <c r="B3884" s="78">
        <v>39800</v>
      </c>
      <c r="C3884" s="63">
        <v>468</v>
      </c>
      <c r="D3884" s="70" t="s">
        <v>608</v>
      </c>
      <c r="E3884" s="27">
        <v>1178.3</v>
      </c>
      <c r="F3884" s="62" t="s">
        <v>1601</v>
      </c>
      <c r="G3884" s="62" t="s">
        <v>1587</v>
      </c>
      <c r="H3884" s="62" t="s">
        <v>1548</v>
      </c>
    </row>
    <row r="3885" spans="1:8" x14ac:dyDescent="0.2">
      <c r="A3885" s="27" t="s">
        <v>2668</v>
      </c>
      <c r="B3885" s="78">
        <v>39800</v>
      </c>
      <c r="C3885" s="63">
        <v>1240</v>
      </c>
      <c r="D3885" s="70" t="s">
        <v>608</v>
      </c>
      <c r="E3885" s="27">
        <v>1057</v>
      </c>
      <c r="F3885" s="62" t="s">
        <v>1610</v>
      </c>
      <c r="G3885" s="62" t="s">
        <v>1588</v>
      </c>
      <c r="H3885" s="62" t="s">
        <v>2987</v>
      </c>
    </row>
    <row r="3886" spans="1:8" x14ac:dyDescent="0.2">
      <c r="A3886" s="27" t="s">
        <v>2669</v>
      </c>
      <c r="B3886" s="78">
        <v>39800</v>
      </c>
      <c r="C3886" s="63">
        <v>1142</v>
      </c>
      <c r="D3886" s="70" t="s">
        <v>608</v>
      </c>
      <c r="E3886" s="27">
        <v>103.69</v>
      </c>
      <c r="F3886" s="62" t="s">
        <v>1594</v>
      </c>
      <c r="G3886" s="62" t="s">
        <v>1587</v>
      </c>
      <c r="H3886" s="62" t="s">
        <v>1597</v>
      </c>
    </row>
    <row r="3887" spans="1:8" x14ac:dyDescent="0.2">
      <c r="A3887" s="27" t="s">
        <v>2670</v>
      </c>
      <c r="B3887" s="78">
        <v>39804</v>
      </c>
      <c r="C3887" s="63">
        <v>440</v>
      </c>
      <c r="D3887" s="70" t="s">
        <v>608</v>
      </c>
      <c r="E3887" s="27">
        <v>103.69</v>
      </c>
      <c r="F3887" s="62" t="s">
        <v>1610</v>
      </c>
      <c r="G3887" s="62" t="s">
        <v>1587</v>
      </c>
      <c r="H3887" s="62" t="s">
        <v>1597</v>
      </c>
    </row>
    <row r="3888" spans="1:8" x14ac:dyDescent="0.2">
      <c r="A3888" s="27" t="s">
        <v>2671</v>
      </c>
      <c r="B3888" s="78">
        <v>39804</v>
      </c>
      <c r="C3888" s="63">
        <v>440</v>
      </c>
      <c r="D3888" s="70" t="s">
        <v>608</v>
      </c>
      <c r="E3888" s="27">
        <v>253.2</v>
      </c>
      <c r="F3888" s="62" t="s">
        <v>1610</v>
      </c>
      <c r="G3888" s="62" t="s">
        <v>1587</v>
      </c>
      <c r="H3888" s="62" t="s">
        <v>1597</v>
      </c>
    </row>
    <row r="3889" spans="1:8" x14ac:dyDescent="0.2">
      <c r="A3889" s="27" t="s">
        <v>2672</v>
      </c>
      <c r="B3889" s="78">
        <v>39804</v>
      </c>
      <c r="C3889" s="63">
        <v>608</v>
      </c>
      <c r="D3889" s="64" t="s">
        <v>1125</v>
      </c>
      <c r="E3889" s="27">
        <v>330</v>
      </c>
      <c r="F3889" s="62" t="s">
        <v>1610</v>
      </c>
      <c r="G3889" s="62" t="s">
        <v>1587</v>
      </c>
      <c r="H3889" s="62" t="s">
        <v>1597</v>
      </c>
    </row>
    <row r="3890" spans="1:8" x14ac:dyDescent="0.2">
      <c r="A3890" s="27" t="s">
        <v>2673</v>
      </c>
      <c r="B3890" s="78">
        <v>39806</v>
      </c>
      <c r="C3890" s="63">
        <v>1103</v>
      </c>
      <c r="D3890" s="64" t="s">
        <v>1125</v>
      </c>
      <c r="E3890" s="27">
        <v>330</v>
      </c>
      <c r="F3890" s="62" t="s">
        <v>1594</v>
      </c>
      <c r="G3890" s="62" t="s">
        <v>1587</v>
      </c>
      <c r="H3890" s="62" t="s">
        <v>1528</v>
      </c>
    </row>
    <row r="3891" spans="1:8" x14ac:dyDescent="0.2">
      <c r="A3891" s="27" t="s">
        <v>2675</v>
      </c>
      <c r="B3891" s="78">
        <v>39812</v>
      </c>
      <c r="C3891" s="63">
        <v>1001</v>
      </c>
      <c r="D3891" s="64" t="s">
        <v>856</v>
      </c>
      <c r="E3891" s="27">
        <v>986.31</v>
      </c>
      <c r="F3891" s="62" t="s">
        <v>1594</v>
      </c>
      <c r="G3891" s="62" t="s">
        <v>1587</v>
      </c>
      <c r="H3891" s="62" t="s">
        <v>1528</v>
      </c>
    </row>
    <row r="3892" spans="1:8" x14ac:dyDescent="0.2">
      <c r="A3892" s="27">
        <v>46</v>
      </c>
      <c r="B3892" s="78">
        <v>39813</v>
      </c>
      <c r="C3892" s="63">
        <v>144</v>
      </c>
      <c r="D3892" s="64" t="s">
        <v>856</v>
      </c>
      <c r="E3892" s="27">
        <v>240</v>
      </c>
      <c r="F3892" s="62" t="s">
        <v>1610</v>
      </c>
      <c r="G3892" s="62" t="s">
        <v>1587</v>
      </c>
      <c r="H3892" s="62" t="s">
        <v>1538</v>
      </c>
    </row>
    <row r="3893" spans="1:8" x14ac:dyDescent="0.2">
      <c r="A3893" s="27">
        <v>47</v>
      </c>
      <c r="B3893" s="78">
        <v>39813</v>
      </c>
      <c r="C3893" s="63">
        <v>608</v>
      </c>
      <c r="D3893" s="70" t="s">
        <v>2988</v>
      </c>
      <c r="E3893" s="27">
        <v>452.9</v>
      </c>
      <c r="F3893" s="62" t="s">
        <v>1594</v>
      </c>
      <c r="G3893" s="62" t="s">
        <v>1587</v>
      </c>
      <c r="H3893" s="62" t="s">
        <v>1597</v>
      </c>
    </row>
    <row r="3894" spans="1:8" x14ac:dyDescent="0.2">
      <c r="A3894" s="27" t="s">
        <v>2676</v>
      </c>
      <c r="B3894" s="78">
        <v>39813</v>
      </c>
      <c r="C3894" s="63">
        <v>250</v>
      </c>
      <c r="D3894" s="70" t="s">
        <v>292</v>
      </c>
      <c r="E3894" s="69">
        <v>37000</v>
      </c>
      <c r="F3894" s="62" t="s">
        <v>1610</v>
      </c>
      <c r="G3894" s="62" t="s">
        <v>1587</v>
      </c>
      <c r="H3894" s="62" t="s">
        <v>1597</v>
      </c>
    </row>
    <row r="3895" spans="1:8" x14ac:dyDescent="0.2">
      <c r="A3895" s="27" t="s">
        <v>2677</v>
      </c>
      <c r="B3895" s="78">
        <v>39813</v>
      </c>
      <c r="C3895" s="63">
        <v>330</v>
      </c>
      <c r="D3895" s="70" t="s">
        <v>343</v>
      </c>
      <c r="E3895" s="27">
        <v>19400</v>
      </c>
      <c r="F3895" s="62" t="s">
        <v>1594</v>
      </c>
      <c r="G3895" s="62" t="s">
        <v>1587</v>
      </c>
      <c r="H3895" s="62" t="s">
        <v>1597</v>
      </c>
    </row>
    <row r="3896" spans="1:8" x14ac:dyDescent="0.2">
      <c r="A3896" s="27" t="s">
        <v>2679</v>
      </c>
      <c r="B3896" s="78">
        <v>39813</v>
      </c>
      <c r="C3896" s="63">
        <v>322</v>
      </c>
      <c r="D3896" s="70" t="s">
        <v>343</v>
      </c>
      <c r="E3896" s="27">
        <v>19400</v>
      </c>
      <c r="F3896" s="62" t="s">
        <v>1594</v>
      </c>
      <c r="G3896" s="62" t="s">
        <v>1587</v>
      </c>
      <c r="H3896" s="62" t="s">
        <v>1528</v>
      </c>
    </row>
    <row r="3897" spans="1:8" x14ac:dyDescent="0.2">
      <c r="A3897" s="27" t="s">
        <v>2680</v>
      </c>
      <c r="B3897" s="78">
        <v>39813</v>
      </c>
      <c r="C3897" s="63">
        <v>965</v>
      </c>
      <c r="D3897" s="70" t="s">
        <v>779</v>
      </c>
      <c r="E3897" s="27">
        <v>8925</v>
      </c>
      <c r="F3897" s="62" t="s">
        <v>1594</v>
      </c>
      <c r="G3897" s="62" t="s">
        <v>1587</v>
      </c>
      <c r="H3897" s="62" t="s">
        <v>1548</v>
      </c>
    </row>
    <row r="3898" spans="1:8" x14ac:dyDescent="0.2">
      <c r="A3898" s="27" t="s">
        <v>2681</v>
      </c>
      <c r="B3898" s="78">
        <v>39813</v>
      </c>
      <c r="C3898" s="63">
        <v>268</v>
      </c>
      <c r="D3898" s="61" t="s">
        <v>12</v>
      </c>
      <c r="E3898" s="35" t="s">
        <v>2989</v>
      </c>
      <c r="F3898" s="62" t="s">
        <v>1594</v>
      </c>
      <c r="G3898" s="62" t="s">
        <v>1587</v>
      </c>
      <c r="H3898" s="62" t="s">
        <v>1538</v>
      </c>
    </row>
    <row r="3899" spans="1:8" x14ac:dyDescent="0.2">
      <c r="A3899" s="27" t="s">
        <v>2682</v>
      </c>
      <c r="B3899" s="78">
        <v>39813</v>
      </c>
      <c r="C3899" s="63">
        <v>779</v>
      </c>
      <c r="D3899" s="64" t="s">
        <v>467</v>
      </c>
      <c r="E3899" s="27">
        <v>10200</v>
      </c>
      <c r="F3899" s="62" t="s">
        <v>1594</v>
      </c>
      <c r="G3899" s="62" t="s">
        <v>1587</v>
      </c>
      <c r="H3899" s="62" t="s">
        <v>1548</v>
      </c>
    </row>
    <row r="3900" spans="1:8" x14ac:dyDescent="0.2">
      <c r="A3900" s="27" t="s">
        <v>2683</v>
      </c>
      <c r="B3900" s="78">
        <v>39813</v>
      </c>
      <c r="C3900" s="63">
        <v>1056</v>
      </c>
      <c r="D3900" s="64" t="s">
        <v>467</v>
      </c>
      <c r="E3900" s="27">
        <v>31900</v>
      </c>
      <c r="F3900" s="62" t="s">
        <v>1594</v>
      </c>
      <c r="G3900" s="62" t="s">
        <v>1587</v>
      </c>
      <c r="H3900" s="62" t="s">
        <v>1528</v>
      </c>
    </row>
    <row r="3901" spans="1:8" x14ac:dyDescent="0.2">
      <c r="A3901" s="27" t="s">
        <v>2684</v>
      </c>
      <c r="B3901" s="78">
        <v>39813</v>
      </c>
      <c r="C3901" s="63">
        <v>1056</v>
      </c>
      <c r="D3901" s="70" t="s">
        <v>2990</v>
      </c>
      <c r="E3901" s="27">
        <v>65455</v>
      </c>
      <c r="F3901" s="62" t="s">
        <v>1594</v>
      </c>
      <c r="G3901" s="62" t="s">
        <v>1587</v>
      </c>
      <c r="H3901" s="62" t="s">
        <v>1528</v>
      </c>
    </row>
    <row r="3902" spans="1:8" x14ac:dyDescent="0.2">
      <c r="A3902" s="27" t="s">
        <v>2685</v>
      </c>
      <c r="B3902" s="78">
        <v>39813</v>
      </c>
      <c r="C3902" s="63">
        <v>141</v>
      </c>
      <c r="D3902" s="70" t="s">
        <v>2990</v>
      </c>
      <c r="E3902" s="27">
        <v>86900</v>
      </c>
      <c r="F3902" s="62" t="s">
        <v>1594</v>
      </c>
      <c r="G3902" s="62" t="s">
        <v>1587</v>
      </c>
      <c r="H3902" s="62" t="s">
        <v>1597</v>
      </c>
    </row>
    <row r="3903" spans="1:8" x14ac:dyDescent="0.2">
      <c r="A3903" s="27" t="s">
        <v>2686</v>
      </c>
      <c r="B3903" s="78">
        <v>39813</v>
      </c>
      <c r="C3903" s="63">
        <v>338</v>
      </c>
      <c r="D3903" s="70" t="s">
        <v>994</v>
      </c>
      <c r="E3903" s="27">
        <v>713.52</v>
      </c>
      <c r="F3903" s="62" t="s">
        <v>1594</v>
      </c>
      <c r="G3903" s="62" t="s">
        <v>1587</v>
      </c>
      <c r="H3903" s="62" t="s">
        <v>1597</v>
      </c>
    </row>
    <row r="3904" spans="1:8" x14ac:dyDescent="0.2">
      <c r="A3904" s="27" t="s">
        <v>2687</v>
      </c>
      <c r="B3904" s="78">
        <v>39813</v>
      </c>
      <c r="C3904" s="63">
        <v>882</v>
      </c>
      <c r="D3904" s="64" t="s">
        <v>1394</v>
      </c>
      <c r="E3904" s="27">
        <v>243.95</v>
      </c>
      <c r="F3904" s="62" t="s">
        <v>1594</v>
      </c>
      <c r="G3904" s="62" t="s">
        <v>1587</v>
      </c>
      <c r="H3904" s="62" t="s">
        <v>1597</v>
      </c>
    </row>
    <row r="3905" spans="1:8" x14ac:dyDescent="0.2">
      <c r="A3905" s="27" t="s">
        <v>2688</v>
      </c>
      <c r="B3905" s="78">
        <v>39813</v>
      </c>
      <c r="C3905" s="62">
        <v>333</v>
      </c>
      <c r="D3905" s="70" t="s">
        <v>614</v>
      </c>
      <c r="E3905" s="27">
        <v>4580</v>
      </c>
      <c r="F3905" s="62" t="s">
        <v>1594</v>
      </c>
      <c r="G3905" s="62" t="s">
        <v>1587</v>
      </c>
      <c r="H3905" s="62" t="s">
        <v>1557</v>
      </c>
    </row>
    <row r="3906" spans="1:8" x14ac:dyDescent="0.2">
      <c r="A3906" s="27" t="s">
        <v>2689</v>
      </c>
      <c r="B3906" s="78">
        <v>39813</v>
      </c>
      <c r="C3906" s="62">
        <v>1085</v>
      </c>
      <c r="D3906" s="64" t="s">
        <v>370</v>
      </c>
      <c r="E3906" s="27">
        <v>8744</v>
      </c>
      <c r="F3906" s="62" t="s">
        <v>1594</v>
      </c>
      <c r="G3906" s="62" t="s">
        <v>1587</v>
      </c>
      <c r="H3906" s="62" t="s">
        <v>1530</v>
      </c>
    </row>
    <row r="3907" spans="1:8" x14ac:dyDescent="0.2">
      <c r="A3907" s="27" t="s">
        <v>2690</v>
      </c>
      <c r="B3907" s="78">
        <v>39813</v>
      </c>
      <c r="C3907" s="62">
        <v>928</v>
      </c>
      <c r="D3907" s="70" t="s">
        <v>370</v>
      </c>
      <c r="E3907" s="27">
        <v>21575</v>
      </c>
      <c r="F3907" s="62" t="s">
        <v>1594</v>
      </c>
      <c r="G3907" s="62" t="s">
        <v>1587</v>
      </c>
      <c r="H3907" s="62" t="s">
        <v>1528</v>
      </c>
    </row>
    <row r="3908" spans="1:8" x14ac:dyDescent="0.2">
      <c r="A3908" s="27" t="s">
        <v>2691</v>
      </c>
      <c r="B3908" s="78">
        <v>39813</v>
      </c>
      <c r="C3908" s="62">
        <v>494</v>
      </c>
      <c r="D3908" s="70" t="s">
        <v>841</v>
      </c>
      <c r="E3908" s="27">
        <v>7750</v>
      </c>
      <c r="F3908" s="62" t="s">
        <v>1594</v>
      </c>
      <c r="G3908" s="62" t="s">
        <v>1587</v>
      </c>
      <c r="H3908" s="62" t="s">
        <v>1597</v>
      </c>
    </row>
    <row r="3909" spans="1:8" x14ac:dyDescent="0.2">
      <c r="A3909" s="27" t="s">
        <v>2692</v>
      </c>
      <c r="B3909" s="78">
        <v>39813</v>
      </c>
      <c r="C3909" s="62">
        <v>683</v>
      </c>
      <c r="D3909" s="64" t="s">
        <v>498</v>
      </c>
      <c r="E3909" s="27">
        <v>3281.32</v>
      </c>
      <c r="F3909" s="62" t="s">
        <v>1594</v>
      </c>
      <c r="G3909" s="62" t="s">
        <v>1587</v>
      </c>
      <c r="H3909" s="62" t="s">
        <v>1538</v>
      </c>
    </row>
    <row r="3910" spans="1:8" x14ac:dyDescent="0.2">
      <c r="A3910" s="27" t="s">
        <v>2693</v>
      </c>
      <c r="B3910" s="78">
        <v>39813</v>
      </c>
      <c r="C3910" s="62">
        <v>417</v>
      </c>
      <c r="D3910" s="70" t="s">
        <v>498</v>
      </c>
      <c r="E3910" s="27">
        <v>1292.5</v>
      </c>
      <c r="F3910" s="62" t="s">
        <v>1594</v>
      </c>
      <c r="G3910" s="62" t="s">
        <v>1587</v>
      </c>
      <c r="H3910" s="62" t="s">
        <v>1536</v>
      </c>
    </row>
    <row r="3911" spans="1:8" x14ac:dyDescent="0.2">
      <c r="A3911" s="27" t="s">
        <v>2695</v>
      </c>
      <c r="B3911" s="78">
        <v>39813</v>
      </c>
      <c r="C3911" s="62">
        <v>42</v>
      </c>
      <c r="D3911" s="64" t="s">
        <v>498</v>
      </c>
      <c r="E3911" s="27">
        <v>1292.5</v>
      </c>
      <c r="F3911" s="62" t="s">
        <v>2921</v>
      </c>
      <c r="G3911" s="62" t="s">
        <v>1587</v>
      </c>
      <c r="H3911" s="62" t="s">
        <v>1528</v>
      </c>
    </row>
    <row r="3912" spans="1:8" x14ac:dyDescent="0.2">
      <c r="A3912" s="27" t="s">
        <v>2697</v>
      </c>
      <c r="B3912" s="78">
        <v>39813</v>
      </c>
      <c r="C3912" s="62">
        <v>234</v>
      </c>
      <c r="D3912" s="64" t="s">
        <v>498</v>
      </c>
      <c r="E3912" s="27">
        <v>174.94</v>
      </c>
      <c r="F3912" s="62" t="s">
        <v>1594</v>
      </c>
      <c r="G3912" s="62" t="s">
        <v>1587</v>
      </c>
      <c r="H3912" s="62" t="s">
        <v>1597</v>
      </c>
    </row>
    <row r="3913" spans="1:8" x14ac:dyDescent="0.2">
      <c r="A3913" s="27" t="s">
        <v>2698</v>
      </c>
      <c r="B3913" s="78">
        <v>39813</v>
      </c>
      <c r="C3913" s="62">
        <v>373</v>
      </c>
      <c r="D3913" s="64" t="s">
        <v>498</v>
      </c>
      <c r="E3913" s="27">
        <v>1292.5</v>
      </c>
      <c r="F3913" s="62" t="s">
        <v>1594</v>
      </c>
      <c r="G3913" s="62" t="s">
        <v>1587</v>
      </c>
      <c r="H3913" s="62" t="s">
        <v>1528</v>
      </c>
    </row>
    <row r="3914" spans="1:8" x14ac:dyDescent="0.2">
      <c r="A3914" s="27" t="s">
        <v>2699</v>
      </c>
      <c r="B3914" s="78">
        <v>39813</v>
      </c>
      <c r="C3914" s="62">
        <v>356</v>
      </c>
      <c r="D3914" s="64" t="s">
        <v>498</v>
      </c>
      <c r="E3914" s="27">
        <v>876.33</v>
      </c>
      <c r="F3914" s="62" t="s">
        <v>1594</v>
      </c>
      <c r="G3914" s="62" t="s">
        <v>1587</v>
      </c>
      <c r="H3914" s="62" t="s">
        <v>1538</v>
      </c>
    </row>
    <row r="3915" spans="1:8" x14ac:dyDescent="0.2">
      <c r="A3915" s="27" t="s">
        <v>2700</v>
      </c>
      <c r="B3915" s="78">
        <v>39813</v>
      </c>
      <c r="C3915" s="62">
        <v>162</v>
      </c>
      <c r="D3915" s="64" t="s">
        <v>498</v>
      </c>
      <c r="E3915" s="27">
        <v>1292.5</v>
      </c>
      <c r="F3915" s="62" t="s">
        <v>1594</v>
      </c>
      <c r="G3915" s="62" t="s">
        <v>1587</v>
      </c>
      <c r="H3915" s="62" t="s">
        <v>1597</v>
      </c>
    </row>
    <row r="3916" spans="1:8" x14ac:dyDescent="0.2">
      <c r="A3916" s="27" t="s">
        <v>2701</v>
      </c>
      <c r="B3916" s="78">
        <v>39813</v>
      </c>
      <c r="C3916" s="62">
        <v>1211</v>
      </c>
      <c r="D3916" s="64" t="s">
        <v>498</v>
      </c>
      <c r="E3916" s="27">
        <v>267.52999999999997</v>
      </c>
      <c r="F3916" s="62" t="s">
        <v>1594</v>
      </c>
      <c r="G3916" s="62" t="s">
        <v>1587</v>
      </c>
      <c r="H3916" s="62" t="s">
        <v>1597</v>
      </c>
    </row>
    <row r="3917" spans="1:8" x14ac:dyDescent="0.2">
      <c r="A3917" s="27" t="s">
        <v>2702</v>
      </c>
      <c r="B3917" s="78">
        <v>39813</v>
      </c>
      <c r="C3917" s="62">
        <v>773</v>
      </c>
      <c r="D3917" s="70" t="s">
        <v>2991</v>
      </c>
      <c r="E3917" s="27">
        <v>1149.8</v>
      </c>
      <c r="F3917" s="62" t="s">
        <v>1594</v>
      </c>
      <c r="G3917" s="62" t="s">
        <v>1587</v>
      </c>
      <c r="H3917" s="62" t="s">
        <v>1538</v>
      </c>
    </row>
    <row r="3918" spans="1:8" x14ac:dyDescent="0.2">
      <c r="A3918" s="27" t="s">
        <v>2703</v>
      </c>
      <c r="B3918" s="78">
        <v>39813</v>
      </c>
      <c r="C3918" s="62">
        <v>144</v>
      </c>
      <c r="D3918" s="70" t="s">
        <v>769</v>
      </c>
      <c r="E3918" s="27">
        <v>1716.37</v>
      </c>
      <c r="F3918" s="62" t="s">
        <v>1594</v>
      </c>
      <c r="G3918" s="62" t="s">
        <v>1587</v>
      </c>
      <c r="H3918" s="62" t="s">
        <v>1538</v>
      </c>
    </row>
    <row r="3919" spans="1:8" x14ac:dyDescent="0.2">
      <c r="A3919" s="27" t="s">
        <v>2704</v>
      </c>
      <c r="B3919" s="78">
        <v>39813</v>
      </c>
      <c r="C3919" s="62">
        <v>172</v>
      </c>
      <c r="D3919" s="64" t="s">
        <v>2992</v>
      </c>
      <c r="E3919" s="27">
        <v>1425.68</v>
      </c>
      <c r="F3919" s="62" t="s">
        <v>1594</v>
      </c>
      <c r="G3919" s="62" t="s">
        <v>1587</v>
      </c>
      <c r="H3919" s="62" t="s">
        <v>1538</v>
      </c>
    </row>
    <row r="3920" spans="1:8" x14ac:dyDescent="0.2">
      <c r="A3920" s="27" t="s">
        <v>2706</v>
      </c>
      <c r="B3920" s="78">
        <v>39813</v>
      </c>
      <c r="C3920" s="62">
        <v>146</v>
      </c>
      <c r="D3920" s="64" t="s">
        <v>648</v>
      </c>
      <c r="E3920" s="27">
        <v>325</v>
      </c>
      <c r="F3920" s="62" t="s">
        <v>2921</v>
      </c>
      <c r="G3920" s="62" t="s">
        <v>1587</v>
      </c>
      <c r="H3920" s="62" t="s">
        <v>1597</v>
      </c>
    </row>
    <row r="3921" spans="1:8" x14ac:dyDescent="0.2">
      <c r="A3921" s="27" t="s">
        <v>2707</v>
      </c>
      <c r="B3921" s="78">
        <v>39813</v>
      </c>
      <c r="C3921" s="62">
        <v>851</v>
      </c>
      <c r="D3921" s="70" t="s">
        <v>648</v>
      </c>
      <c r="E3921" s="27">
        <v>450</v>
      </c>
      <c r="F3921" s="62" t="s">
        <v>1594</v>
      </c>
      <c r="G3921" s="62" t="s">
        <v>1587</v>
      </c>
      <c r="H3921" s="62" t="s">
        <v>1538</v>
      </c>
    </row>
    <row r="3922" spans="1:8" x14ac:dyDescent="0.2">
      <c r="A3922" s="27" t="s">
        <v>2709</v>
      </c>
      <c r="B3922" s="78">
        <v>39813</v>
      </c>
      <c r="C3922" s="62">
        <v>1007</v>
      </c>
      <c r="D3922" s="64" t="s">
        <v>648</v>
      </c>
      <c r="E3922" s="27">
        <v>794.52</v>
      </c>
      <c r="F3922" s="62" t="s">
        <v>1594</v>
      </c>
      <c r="G3922" s="62" t="s">
        <v>1588</v>
      </c>
      <c r="H3922" s="62" t="s">
        <v>1607</v>
      </c>
    </row>
    <row r="3923" spans="1:8" x14ac:dyDescent="0.2">
      <c r="A3923" s="27" t="s">
        <v>2710</v>
      </c>
      <c r="B3923" s="78">
        <v>39813</v>
      </c>
      <c r="C3923" s="62">
        <v>733</v>
      </c>
      <c r="D3923" s="70" t="s">
        <v>648</v>
      </c>
      <c r="E3923" s="27">
        <v>953.2</v>
      </c>
      <c r="F3923" s="62" t="s">
        <v>1594</v>
      </c>
      <c r="G3923" s="62" t="s">
        <v>1587</v>
      </c>
      <c r="H3923" s="62" t="s">
        <v>1597</v>
      </c>
    </row>
    <row r="3924" spans="1:8" x14ac:dyDescent="0.2">
      <c r="A3924" s="27" t="s">
        <v>2711</v>
      </c>
      <c r="B3924" s="78">
        <v>39813</v>
      </c>
      <c r="C3924" s="62">
        <v>1006</v>
      </c>
      <c r="D3924" s="70" t="s">
        <v>648</v>
      </c>
      <c r="E3924" s="27">
        <v>700</v>
      </c>
      <c r="F3924" s="62" t="s">
        <v>1594</v>
      </c>
      <c r="G3924" s="62" t="s">
        <v>1587</v>
      </c>
      <c r="H3924" s="62" t="s">
        <v>1538</v>
      </c>
    </row>
    <row r="3925" spans="1:8" x14ac:dyDescent="0.2">
      <c r="A3925" s="27" t="s">
        <v>2712</v>
      </c>
      <c r="B3925" s="78">
        <v>39813</v>
      </c>
      <c r="C3925" s="62">
        <v>144</v>
      </c>
      <c r="D3925" s="64" t="s">
        <v>648</v>
      </c>
      <c r="E3925" s="27">
        <v>812.6</v>
      </c>
      <c r="F3925" s="62" t="s">
        <v>1594</v>
      </c>
      <c r="G3925" s="62" t="s">
        <v>1587</v>
      </c>
      <c r="H3925" s="62" t="s">
        <v>1538</v>
      </c>
    </row>
    <row r="3926" spans="1:8" x14ac:dyDescent="0.2">
      <c r="A3926" s="27" t="s">
        <v>2714</v>
      </c>
      <c r="B3926" s="78">
        <v>39813</v>
      </c>
      <c r="C3926" s="62">
        <v>1001</v>
      </c>
      <c r="D3926" s="27" t="s">
        <v>689</v>
      </c>
      <c r="E3926" s="27">
        <v>11300</v>
      </c>
      <c r="F3926" s="62" t="s">
        <v>1594</v>
      </c>
      <c r="G3926" s="62" t="s">
        <v>1587</v>
      </c>
      <c r="H3926" s="62" t="s">
        <v>1528</v>
      </c>
    </row>
    <row r="3927" spans="1:8" x14ac:dyDescent="0.2">
      <c r="A3927" s="27" t="s">
        <v>2716</v>
      </c>
      <c r="B3927" s="78">
        <v>39813</v>
      </c>
      <c r="C3927" s="62">
        <v>1001</v>
      </c>
      <c r="D3927" s="70" t="s">
        <v>1306</v>
      </c>
      <c r="E3927" s="27">
        <v>580</v>
      </c>
      <c r="F3927" s="62" t="s">
        <v>1594</v>
      </c>
      <c r="G3927" s="62" t="s">
        <v>1587</v>
      </c>
      <c r="H3927" s="62" t="s">
        <v>1528</v>
      </c>
    </row>
    <row r="3928" spans="1:8" x14ac:dyDescent="0.2">
      <c r="A3928" s="27" t="s">
        <v>2718</v>
      </c>
      <c r="B3928" s="78">
        <v>39813</v>
      </c>
      <c r="C3928" s="62">
        <v>1001</v>
      </c>
      <c r="D3928" s="64" t="s">
        <v>1154</v>
      </c>
      <c r="E3928" s="27">
        <v>146</v>
      </c>
      <c r="F3928" s="62" t="s">
        <v>1594</v>
      </c>
      <c r="G3928" s="62" t="s">
        <v>1587</v>
      </c>
      <c r="H3928" s="62" t="s">
        <v>1528</v>
      </c>
    </row>
    <row r="3929" spans="1:8" x14ac:dyDescent="0.2">
      <c r="A3929" s="27" t="s">
        <v>2720</v>
      </c>
      <c r="B3929" s="78">
        <v>39813</v>
      </c>
      <c r="C3929" s="62">
        <v>346</v>
      </c>
      <c r="D3929" s="70" t="s">
        <v>1154</v>
      </c>
      <c r="E3929" s="27">
        <v>260.87</v>
      </c>
      <c r="F3929" s="62" t="s">
        <v>1594</v>
      </c>
      <c r="G3929" s="62" t="s">
        <v>1587</v>
      </c>
      <c r="H3929" s="62" t="s">
        <v>1597</v>
      </c>
    </row>
    <row r="3930" spans="1:8" x14ac:dyDescent="0.2">
      <c r="A3930" s="27" t="s">
        <v>2722</v>
      </c>
      <c r="B3930" s="78">
        <v>39813</v>
      </c>
      <c r="C3930" s="62">
        <v>399</v>
      </c>
      <c r="D3930" s="64" t="s">
        <v>792</v>
      </c>
      <c r="E3930" s="27">
        <v>8600</v>
      </c>
      <c r="F3930" s="62" t="s">
        <v>1594</v>
      </c>
      <c r="G3930" s="62" t="s">
        <v>1587</v>
      </c>
      <c r="H3930" s="62" t="s">
        <v>1597</v>
      </c>
    </row>
    <row r="3931" spans="1:8" x14ac:dyDescent="0.2">
      <c r="A3931" s="27" t="s">
        <v>2724</v>
      </c>
      <c r="B3931" s="78">
        <v>39813</v>
      </c>
      <c r="C3931" s="62">
        <v>418</v>
      </c>
      <c r="D3931" s="70" t="s">
        <v>807</v>
      </c>
      <c r="E3931" s="27">
        <v>1536.37</v>
      </c>
      <c r="F3931" s="62" t="s">
        <v>1594</v>
      </c>
      <c r="G3931" s="62" t="s">
        <v>1587</v>
      </c>
      <c r="H3931" s="62" t="s">
        <v>1597</v>
      </c>
    </row>
    <row r="3932" spans="1:8" x14ac:dyDescent="0.2">
      <c r="A3932" s="27" t="s">
        <v>2725</v>
      </c>
      <c r="B3932" s="78">
        <v>39813</v>
      </c>
      <c r="C3932" s="62">
        <v>176</v>
      </c>
      <c r="D3932" s="64" t="s">
        <v>1041</v>
      </c>
      <c r="E3932" s="27">
        <v>2800</v>
      </c>
      <c r="F3932" s="62" t="s">
        <v>1594</v>
      </c>
      <c r="G3932" s="62" t="s">
        <v>1587</v>
      </c>
      <c r="H3932" s="62" t="s">
        <v>1528</v>
      </c>
    </row>
    <row r="3933" spans="1:8" x14ac:dyDescent="0.2">
      <c r="A3933" s="27" t="s">
        <v>2726</v>
      </c>
      <c r="B3933" s="78">
        <v>39813</v>
      </c>
      <c r="C3933" s="62">
        <v>176</v>
      </c>
      <c r="D3933" s="64" t="s">
        <v>2993</v>
      </c>
      <c r="E3933" s="27">
        <v>-401.32</v>
      </c>
      <c r="F3933" s="62" t="s">
        <v>1594</v>
      </c>
      <c r="G3933" s="62" t="s">
        <v>1587</v>
      </c>
      <c r="H3933" s="62" t="s">
        <v>1528</v>
      </c>
    </row>
    <row r="3934" spans="1:8" x14ac:dyDescent="0.2">
      <c r="A3934" s="27" t="s">
        <v>2727</v>
      </c>
      <c r="B3934" s="78">
        <v>39813</v>
      </c>
      <c r="C3934" s="62">
        <v>176</v>
      </c>
      <c r="D3934" s="64" t="s">
        <v>812</v>
      </c>
      <c r="E3934" s="27">
        <v>8265</v>
      </c>
      <c r="F3934" s="62" t="s">
        <v>1594</v>
      </c>
      <c r="G3934" s="62" t="s">
        <v>1587</v>
      </c>
      <c r="H3934" s="62" t="s">
        <v>1528</v>
      </c>
    </row>
    <row r="3935" spans="1:8" x14ac:dyDescent="0.2">
      <c r="A3935" s="27" t="s">
        <v>2728</v>
      </c>
      <c r="B3935" s="78">
        <v>39813</v>
      </c>
      <c r="C3935" s="62">
        <v>176</v>
      </c>
      <c r="D3935" s="70" t="s">
        <v>1433</v>
      </c>
      <c r="E3935" s="27">
        <v>776</v>
      </c>
      <c r="F3935" s="62" t="s">
        <v>1594</v>
      </c>
      <c r="G3935" s="62" t="s">
        <v>1587</v>
      </c>
      <c r="H3935" s="62" t="s">
        <v>1528</v>
      </c>
    </row>
    <row r="3936" spans="1:8" x14ac:dyDescent="0.2">
      <c r="A3936" s="27" t="s">
        <v>2729</v>
      </c>
      <c r="B3936" s="78">
        <v>39813</v>
      </c>
      <c r="C3936" s="62">
        <v>822</v>
      </c>
      <c r="D3936" s="70" t="s">
        <v>1433</v>
      </c>
      <c r="E3936" s="27">
        <v>-776</v>
      </c>
      <c r="F3936" s="62" t="s">
        <v>1594</v>
      </c>
      <c r="G3936" s="62" t="s">
        <v>1587</v>
      </c>
      <c r="H3936" s="62" t="s">
        <v>1597</v>
      </c>
    </row>
    <row r="3937" spans="1:8" x14ac:dyDescent="0.2">
      <c r="A3937" s="27" t="s">
        <v>2994</v>
      </c>
      <c r="B3937" s="78">
        <v>39814</v>
      </c>
      <c r="C3937" s="81">
        <v>608</v>
      </c>
      <c r="D3937" s="70" t="s">
        <v>463</v>
      </c>
      <c r="E3937" s="27">
        <v>10650</v>
      </c>
      <c r="F3937" s="82" t="s">
        <v>1594</v>
      </c>
      <c r="G3937" s="62" t="s">
        <v>1587</v>
      </c>
      <c r="H3937" s="62" t="s">
        <v>1597</v>
      </c>
    </row>
    <row r="3938" spans="1:8" x14ac:dyDescent="0.2">
      <c r="A3938" s="27" t="s">
        <v>2995</v>
      </c>
      <c r="B3938" s="78">
        <v>39821</v>
      </c>
      <c r="C3938" s="81">
        <v>1245</v>
      </c>
      <c r="D3938" s="70" t="s">
        <v>217</v>
      </c>
      <c r="E3938" s="27">
        <v>-750</v>
      </c>
      <c r="F3938" s="62" t="s">
        <v>1594</v>
      </c>
      <c r="G3938" s="62" t="s">
        <v>1587</v>
      </c>
      <c r="H3938" s="62" t="s">
        <v>1557</v>
      </c>
    </row>
    <row r="3939" spans="1:8" x14ac:dyDescent="0.2">
      <c r="A3939" s="27" t="s">
        <v>2996</v>
      </c>
      <c r="B3939" s="78">
        <v>39822</v>
      </c>
      <c r="C3939" s="63">
        <v>56</v>
      </c>
      <c r="D3939" s="64" t="s">
        <v>217</v>
      </c>
      <c r="E3939" s="27">
        <v>56.25</v>
      </c>
      <c r="F3939" s="62" t="s">
        <v>2921</v>
      </c>
      <c r="G3939" s="62" t="s">
        <v>1587</v>
      </c>
      <c r="H3939" s="62" t="s">
        <v>2997</v>
      </c>
    </row>
    <row r="3940" spans="1:8" x14ac:dyDescent="0.2">
      <c r="A3940" s="27" t="s">
        <v>2998</v>
      </c>
      <c r="B3940" s="78">
        <v>39822</v>
      </c>
      <c r="C3940" s="63">
        <v>1238</v>
      </c>
      <c r="D3940" s="64" t="s">
        <v>1164</v>
      </c>
      <c r="E3940" s="27">
        <v>210</v>
      </c>
      <c r="F3940" s="62" t="s">
        <v>2921</v>
      </c>
      <c r="G3940" s="62" t="s">
        <v>1588</v>
      </c>
      <c r="H3940" s="62" t="s">
        <v>2271</v>
      </c>
    </row>
    <row r="3941" spans="1:8" x14ac:dyDescent="0.2">
      <c r="A3941" s="27" t="s">
        <v>2999</v>
      </c>
      <c r="B3941" s="78">
        <v>39826</v>
      </c>
      <c r="C3941" s="63">
        <v>8</v>
      </c>
      <c r="D3941" s="64" t="s">
        <v>1164</v>
      </c>
      <c r="E3941" s="27">
        <v>7900</v>
      </c>
      <c r="F3941" s="62" t="s">
        <v>2921</v>
      </c>
      <c r="G3941" s="62" t="s">
        <v>1588</v>
      </c>
      <c r="H3941" s="62" t="s">
        <v>2975</v>
      </c>
    </row>
    <row r="3942" spans="1:8" x14ac:dyDescent="0.2">
      <c r="A3942" s="27" t="s">
        <v>3000</v>
      </c>
      <c r="B3942" s="78">
        <v>39827</v>
      </c>
      <c r="C3942" s="63">
        <v>1246</v>
      </c>
      <c r="D3942" s="64" t="s">
        <v>1164</v>
      </c>
      <c r="E3942" s="27">
        <v>13600</v>
      </c>
      <c r="F3942" s="62" t="s">
        <v>1963</v>
      </c>
      <c r="G3942" s="62" t="s">
        <v>1587</v>
      </c>
      <c r="H3942" s="62" t="s">
        <v>1528</v>
      </c>
    </row>
    <row r="3943" spans="1:8" x14ac:dyDescent="0.2">
      <c r="A3943" s="27" t="s">
        <v>3001</v>
      </c>
      <c r="B3943" s="78">
        <v>39827</v>
      </c>
      <c r="C3943" s="63">
        <v>750</v>
      </c>
      <c r="D3943" s="70" t="s">
        <v>602</v>
      </c>
      <c r="E3943" s="27">
        <v>4800</v>
      </c>
      <c r="F3943" s="62" t="s">
        <v>1610</v>
      </c>
      <c r="G3943" s="62" t="s">
        <v>1587</v>
      </c>
      <c r="H3943" s="62" t="s">
        <v>1557</v>
      </c>
    </row>
    <row r="3944" spans="1:8" x14ac:dyDescent="0.2">
      <c r="A3944" s="27" t="s">
        <v>3002</v>
      </c>
      <c r="B3944" s="78">
        <v>39827</v>
      </c>
      <c r="C3944" s="63">
        <v>867</v>
      </c>
      <c r="D3944" s="70" t="s">
        <v>1423</v>
      </c>
      <c r="E3944" s="27">
        <v>93</v>
      </c>
      <c r="F3944" s="62" t="s">
        <v>1610</v>
      </c>
      <c r="G3944" s="62" t="s">
        <v>1587</v>
      </c>
      <c r="H3944" s="62" t="s">
        <v>1544</v>
      </c>
    </row>
    <row r="3945" spans="1:8" x14ac:dyDescent="0.2">
      <c r="A3945" s="27" t="s">
        <v>3003</v>
      </c>
      <c r="B3945" s="78">
        <v>39828</v>
      </c>
      <c r="C3945" s="63">
        <v>886</v>
      </c>
      <c r="D3945" s="70" t="s">
        <v>1416</v>
      </c>
      <c r="E3945" s="72">
        <v>505</v>
      </c>
      <c r="F3945" s="62" t="s">
        <v>1594</v>
      </c>
      <c r="G3945" s="62" t="s">
        <v>1587</v>
      </c>
      <c r="H3945" s="62" t="s">
        <v>1558</v>
      </c>
    </row>
    <row r="3946" spans="1:8" x14ac:dyDescent="0.2">
      <c r="A3946" s="27" t="s">
        <v>3004</v>
      </c>
      <c r="B3946" s="78">
        <v>39829</v>
      </c>
      <c r="C3946" s="63">
        <v>1238</v>
      </c>
      <c r="D3946" s="70" t="s">
        <v>1416</v>
      </c>
      <c r="E3946" s="27">
        <v>121.87</v>
      </c>
      <c r="F3946" s="62" t="s">
        <v>2921</v>
      </c>
      <c r="G3946" s="62" t="s">
        <v>1588</v>
      </c>
      <c r="H3946" s="62" t="s">
        <v>2271</v>
      </c>
    </row>
    <row r="3947" spans="1:8" x14ac:dyDescent="0.2">
      <c r="A3947" s="27" t="s">
        <v>3005</v>
      </c>
      <c r="B3947" s="78">
        <v>39832</v>
      </c>
      <c r="C3947" s="63">
        <v>964</v>
      </c>
      <c r="D3947" s="70" t="s">
        <v>61</v>
      </c>
      <c r="E3947" s="72">
        <v>4800</v>
      </c>
      <c r="F3947" s="62" t="s">
        <v>2921</v>
      </c>
      <c r="G3947" s="62" t="s">
        <v>1587</v>
      </c>
      <c r="H3947" s="62" t="s">
        <v>1549</v>
      </c>
    </row>
    <row r="3948" spans="1:8" x14ac:dyDescent="0.2">
      <c r="A3948" s="27" t="s">
        <v>3006</v>
      </c>
      <c r="B3948" s="78">
        <v>39834</v>
      </c>
      <c r="C3948" s="63">
        <v>33</v>
      </c>
      <c r="D3948" s="70" t="s">
        <v>61</v>
      </c>
      <c r="E3948" s="72">
        <v>4800</v>
      </c>
      <c r="F3948" s="62" t="s">
        <v>1594</v>
      </c>
      <c r="G3948" s="62" t="s">
        <v>1587</v>
      </c>
      <c r="H3948" s="62" t="s">
        <v>1597</v>
      </c>
    </row>
    <row r="3949" spans="1:8" x14ac:dyDescent="0.2">
      <c r="A3949" s="27" t="s">
        <v>3007</v>
      </c>
      <c r="B3949" s="78">
        <v>39835</v>
      </c>
      <c r="C3949" s="63">
        <v>925</v>
      </c>
      <c r="D3949" s="70" t="s">
        <v>61</v>
      </c>
      <c r="E3949" s="72">
        <v>12500</v>
      </c>
      <c r="F3949" s="62" t="s">
        <v>1610</v>
      </c>
      <c r="G3949" s="62" t="s">
        <v>1587</v>
      </c>
      <c r="H3949" s="62" t="s">
        <v>1538</v>
      </c>
    </row>
    <row r="3950" spans="1:8" x14ac:dyDescent="0.2">
      <c r="A3950" s="27" t="s">
        <v>3008</v>
      </c>
      <c r="B3950" s="78">
        <v>39835</v>
      </c>
      <c r="C3950" s="63">
        <v>7</v>
      </c>
      <c r="D3950" s="70" t="s">
        <v>61</v>
      </c>
      <c r="E3950" s="72">
        <v>12500</v>
      </c>
      <c r="F3950" s="62" t="s">
        <v>1963</v>
      </c>
      <c r="G3950" s="62" t="s">
        <v>1587</v>
      </c>
      <c r="H3950" s="62" t="s">
        <v>1528</v>
      </c>
    </row>
    <row r="3951" spans="1:8" x14ac:dyDescent="0.2">
      <c r="A3951" s="27" t="s">
        <v>3009</v>
      </c>
      <c r="B3951" s="78">
        <v>39835</v>
      </c>
      <c r="C3951" s="63">
        <v>144</v>
      </c>
      <c r="D3951" s="70" t="s">
        <v>61</v>
      </c>
      <c r="E3951" s="72">
        <v>14800</v>
      </c>
      <c r="F3951" s="62" t="s">
        <v>1594</v>
      </c>
      <c r="G3951" s="62" t="s">
        <v>1587</v>
      </c>
      <c r="H3951" s="62" t="s">
        <v>1538</v>
      </c>
    </row>
    <row r="3952" spans="1:8" x14ac:dyDescent="0.2">
      <c r="A3952" s="27" t="s">
        <v>3010</v>
      </c>
      <c r="B3952" s="78">
        <v>39836</v>
      </c>
      <c r="C3952" s="63">
        <v>7</v>
      </c>
      <c r="D3952" s="70" t="s">
        <v>61</v>
      </c>
      <c r="E3952" s="72">
        <v>3145</v>
      </c>
      <c r="F3952" s="62" t="s">
        <v>1963</v>
      </c>
      <c r="G3952" s="62" t="s">
        <v>1587</v>
      </c>
      <c r="H3952" s="62" t="s">
        <v>1528</v>
      </c>
    </row>
    <row r="3953" spans="1:10" x14ac:dyDescent="0.2">
      <c r="A3953" s="27" t="s">
        <v>3011</v>
      </c>
      <c r="B3953" s="78">
        <v>39836</v>
      </c>
      <c r="C3953" s="63">
        <v>1247</v>
      </c>
      <c r="D3953" s="70" t="s">
        <v>61</v>
      </c>
      <c r="E3953" s="72">
        <v>11180</v>
      </c>
      <c r="F3953" s="62" t="s">
        <v>1594</v>
      </c>
      <c r="G3953" s="62" t="s">
        <v>1587</v>
      </c>
      <c r="H3953" s="62" t="s">
        <v>1597</v>
      </c>
    </row>
    <row r="3954" spans="1:10" x14ac:dyDescent="0.2">
      <c r="A3954" s="27" t="s">
        <v>3012</v>
      </c>
      <c r="B3954" s="78">
        <v>39839</v>
      </c>
      <c r="C3954" s="63">
        <v>1248</v>
      </c>
      <c r="D3954" s="70" t="s">
        <v>61</v>
      </c>
      <c r="E3954" s="72">
        <v>98290</v>
      </c>
      <c r="F3954" s="62" t="s">
        <v>1594</v>
      </c>
      <c r="G3954" s="62" t="s">
        <v>1587</v>
      </c>
      <c r="H3954" s="62" t="s">
        <v>1597</v>
      </c>
    </row>
    <row r="3955" spans="1:10" x14ac:dyDescent="0.2">
      <c r="A3955" s="27" t="s">
        <v>3013</v>
      </c>
      <c r="B3955" s="78">
        <v>39839</v>
      </c>
      <c r="C3955" s="63">
        <v>440</v>
      </c>
      <c r="D3955" s="70" t="s">
        <v>61</v>
      </c>
      <c r="E3955" s="27">
        <v>225683</v>
      </c>
      <c r="F3955" s="62" t="s">
        <v>1594</v>
      </c>
      <c r="G3955" s="62" t="s">
        <v>1587</v>
      </c>
      <c r="H3955" s="62" t="s">
        <v>1597</v>
      </c>
    </row>
    <row r="3956" spans="1:10" x14ac:dyDescent="0.2">
      <c r="A3956" s="27" t="s">
        <v>3014</v>
      </c>
      <c r="B3956" s="78">
        <v>39840</v>
      </c>
      <c r="C3956" s="63">
        <v>863</v>
      </c>
      <c r="D3956" s="64" t="s">
        <v>61</v>
      </c>
      <c r="E3956" s="27">
        <v>85800</v>
      </c>
      <c r="F3956" s="62" t="s">
        <v>1594</v>
      </c>
      <c r="G3956" s="62" t="s">
        <v>1587</v>
      </c>
      <c r="H3956" s="62" t="s">
        <v>1597</v>
      </c>
    </row>
    <row r="3957" spans="1:10" x14ac:dyDescent="0.2">
      <c r="A3957" s="27" t="s">
        <v>3015</v>
      </c>
      <c r="B3957" s="78">
        <v>39840</v>
      </c>
      <c r="C3957" s="63">
        <v>43</v>
      </c>
      <c r="D3957" s="70" t="s">
        <v>61</v>
      </c>
      <c r="E3957" s="27">
        <v>19000</v>
      </c>
      <c r="F3957" s="62" t="s">
        <v>1594</v>
      </c>
      <c r="G3957" s="62" t="s">
        <v>1587</v>
      </c>
      <c r="H3957" s="62" t="s">
        <v>1597</v>
      </c>
    </row>
    <row r="3958" spans="1:10" x14ac:dyDescent="0.2">
      <c r="A3958" s="27" t="s">
        <v>3016</v>
      </c>
      <c r="B3958" s="78">
        <v>39840</v>
      </c>
      <c r="C3958" s="63">
        <v>1249</v>
      </c>
      <c r="D3958" s="70" t="s">
        <v>61</v>
      </c>
      <c r="E3958" s="27">
        <v>-1200</v>
      </c>
      <c r="F3958" s="62" t="s">
        <v>1594</v>
      </c>
      <c r="G3958" s="62" t="s">
        <v>1587</v>
      </c>
      <c r="H3958" s="62" t="s">
        <v>1597</v>
      </c>
    </row>
    <row r="3959" spans="1:10" x14ac:dyDescent="0.2">
      <c r="A3959" s="27" t="s">
        <v>3017</v>
      </c>
      <c r="B3959" s="78">
        <v>39840</v>
      </c>
      <c r="C3959" s="63">
        <v>442</v>
      </c>
      <c r="D3959" s="70" t="s">
        <v>61</v>
      </c>
      <c r="E3959" s="27">
        <v>10000</v>
      </c>
      <c r="F3959" s="62" t="s">
        <v>1963</v>
      </c>
      <c r="G3959" s="62" t="s">
        <v>1587</v>
      </c>
      <c r="H3959" s="62" t="s">
        <v>1528</v>
      </c>
    </row>
    <row r="3960" spans="1:10" x14ac:dyDescent="0.2">
      <c r="A3960" s="27" t="s">
        <v>3018</v>
      </c>
      <c r="B3960" s="78">
        <v>39841</v>
      </c>
      <c r="C3960" s="63">
        <v>690</v>
      </c>
      <c r="D3960" s="64" t="s">
        <v>61</v>
      </c>
      <c r="E3960" s="27">
        <v>-1420</v>
      </c>
      <c r="F3960" s="62" t="s">
        <v>1610</v>
      </c>
      <c r="G3960" s="62" t="s">
        <v>1587</v>
      </c>
      <c r="H3960" s="62" t="s">
        <v>1597</v>
      </c>
    </row>
    <row r="3961" spans="1:10" x14ac:dyDescent="0.2">
      <c r="A3961" s="27" t="s">
        <v>3019</v>
      </c>
      <c r="B3961" s="78">
        <v>39841</v>
      </c>
      <c r="C3961" s="63">
        <v>844</v>
      </c>
      <c r="D3961" s="70" t="s">
        <v>61</v>
      </c>
      <c r="E3961" s="27">
        <v>14000</v>
      </c>
      <c r="F3961" s="62" t="s">
        <v>1610</v>
      </c>
      <c r="G3961" s="62" t="s">
        <v>1587</v>
      </c>
      <c r="H3961" s="62" t="s">
        <v>1597</v>
      </c>
    </row>
    <row r="3962" spans="1:10" x14ac:dyDescent="0.2">
      <c r="A3962" s="27" t="s">
        <v>3020</v>
      </c>
      <c r="B3962" s="78">
        <v>39842</v>
      </c>
      <c r="C3962" s="63">
        <v>475</v>
      </c>
      <c r="D3962" s="70" t="s">
        <v>61</v>
      </c>
      <c r="E3962" s="27">
        <v>106700</v>
      </c>
      <c r="F3962" s="62" t="s">
        <v>1594</v>
      </c>
      <c r="G3962" s="62" t="s">
        <v>1587</v>
      </c>
      <c r="H3962" s="62" t="s">
        <v>1597</v>
      </c>
    </row>
    <row r="3963" spans="1:10" x14ac:dyDescent="0.2">
      <c r="A3963" s="27" t="s">
        <v>3021</v>
      </c>
      <c r="B3963" s="78">
        <v>39842</v>
      </c>
      <c r="C3963" s="63">
        <v>475</v>
      </c>
      <c r="D3963" s="70" t="s">
        <v>1357</v>
      </c>
      <c r="E3963" s="27">
        <v>390</v>
      </c>
      <c r="F3963" s="62" t="s">
        <v>1594</v>
      </c>
      <c r="G3963" s="62" t="s">
        <v>1587</v>
      </c>
      <c r="H3963" s="62" t="s">
        <v>1597</v>
      </c>
    </row>
    <row r="3964" spans="1:10" x14ac:dyDescent="0.2">
      <c r="A3964" s="27" t="s">
        <v>3022</v>
      </c>
      <c r="B3964" s="78">
        <v>39842</v>
      </c>
      <c r="C3964" s="63">
        <v>384</v>
      </c>
      <c r="D3964" s="64" t="s">
        <v>153</v>
      </c>
      <c r="E3964" s="27">
        <v>34650</v>
      </c>
      <c r="F3964" s="62" t="s">
        <v>1594</v>
      </c>
      <c r="G3964" s="62" t="s">
        <v>1587</v>
      </c>
      <c r="H3964" s="62" t="s">
        <v>1597</v>
      </c>
    </row>
    <row r="3965" spans="1:10" x14ac:dyDescent="0.2">
      <c r="A3965" s="27" t="s">
        <v>3023</v>
      </c>
      <c r="B3965" s="78">
        <v>39842</v>
      </c>
      <c r="C3965" s="63">
        <v>384</v>
      </c>
      <c r="D3965" s="64" t="s">
        <v>153</v>
      </c>
      <c r="E3965" s="27">
        <v>21200</v>
      </c>
      <c r="F3965" s="62" t="s">
        <v>1594</v>
      </c>
      <c r="G3965" s="62" t="s">
        <v>1587</v>
      </c>
      <c r="H3965" s="62" t="s">
        <v>1597</v>
      </c>
    </row>
    <row r="3966" spans="1:10" x14ac:dyDescent="0.2">
      <c r="A3966" s="27" t="s">
        <v>3024</v>
      </c>
      <c r="B3966" s="78">
        <v>39842</v>
      </c>
      <c r="C3966" s="63">
        <v>384</v>
      </c>
      <c r="D3966" s="64" t="s">
        <v>153</v>
      </c>
      <c r="E3966" s="27">
        <v>30000</v>
      </c>
      <c r="F3966" s="62" t="s">
        <v>1594</v>
      </c>
      <c r="G3966" s="62" t="s">
        <v>1587</v>
      </c>
      <c r="H3966" s="62" t="s">
        <v>1597</v>
      </c>
      <c r="J3966" s="27"/>
    </row>
    <row r="3967" spans="1:10" x14ac:dyDescent="0.2">
      <c r="A3967" s="27" t="s">
        <v>3025</v>
      </c>
      <c r="B3967" s="78">
        <v>39842</v>
      </c>
      <c r="C3967" s="63">
        <v>721</v>
      </c>
      <c r="D3967" s="64" t="s">
        <v>153</v>
      </c>
      <c r="E3967" s="27">
        <v>13000</v>
      </c>
      <c r="F3967" s="62" t="s">
        <v>1594</v>
      </c>
      <c r="G3967" s="62" t="s">
        <v>1587</v>
      </c>
      <c r="H3967" s="62" t="s">
        <v>1529</v>
      </c>
    </row>
    <row r="3968" spans="1:10" x14ac:dyDescent="0.2">
      <c r="A3968" s="27" t="s">
        <v>3026</v>
      </c>
      <c r="B3968" s="78">
        <v>39842</v>
      </c>
      <c r="C3968" s="63">
        <v>1130</v>
      </c>
      <c r="D3968" s="64" t="s">
        <v>153</v>
      </c>
      <c r="E3968" s="27">
        <v>40000</v>
      </c>
      <c r="F3968" s="62" t="s">
        <v>1594</v>
      </c>
      <c r="G3968" s="62" t="s">
        <v>1587</v>
      </c>
      <c r="H3968" s="62" t="s">
        <v>1597</v>
      </c>
    </row>
    <row r="3969" spans="1:8" x14ac:dyDescent="0.2">
      <c r="A3969" s="27" t="s">
        <v>3027</v>
      </c>
      <c r="B3969" s="78">
        <v>39842</v>
      </c>
      <c r="C3969" s="63">
        <v>1250</v>
      </c>
      <c r="D3969" s="64" t="s">
        <v>153</v>
      </c>
      <c r="E3969" s="27">
        <v>13000</v>
      </c>
      <c r="F3969" s="62" t="s">
        <v>1594</v>
      </c>
      <c r="G3969" s="62" t="s">
        <v>1587</v>
      </c>
      <c r="H3969" s="62" t="s">
        <v>1597</v>
      </c>
    </row>
    <row r="3970" spans="1:8" x14ac:dyDescent="0.2">
      <c r="A3970" s="27" t="s">
        <v>3028</v>
      </c>
      <c r="B3970" s="78">
        <v>39843</v>
      </c>
      <c r="C3970" s="63">
        <v>1238</v>
      </c>
      <c r="D3970" s="64" t="s">
        <v>153</v>
      </c>
      <c r="E3970" s="27">
        <v>9300</v>
      </c>
      <c r="F3970" s="62" t="s">
        <v>2921</v>
      </c>
      <c r="G3970" s="62" t="s">
        <v>1588</v>
      </c>
      <c r="H3970" s="62" t="s">
        <v>2271</v>
      </c>
    </row>
    <row r="3971" spans="1:8" x14ac:dyDescent="0.2">
      <c r="A3971" s="27" t="s">
        <v>3029</v>
      </c>
      <c r="B3971" s="78">
        <v>39843</v>
      </c>
      <c r="C3971" s="63">
        <v>844</v>
      </c>
      <c r="D3971" s="70" t="s">
        <v>223</v>
      </c>
      <c r="E3971" s="27">
        <v>43725</v>
      </c>
      <c r="F3971" s="62" t="s">
        <v>1610</v>
      </c>
      <c r="G3971" s="62" t="s">
        <v>1587</v>
      </c>
      <c r="H3971" s="62" t="s">
        <v>1597</v>
      </c>
    </row>
    <row r="3972" spans="1:8" x14ac:dyDescent="0.2">
      <c r="A3972" s="27" t="s">
        <v>3030</v>
      </c>
      <c r="B3972" s="78">
        <v>39843</v>
      </c>
      <c r="C3972" s="63">
        <v>764</v>
      </c>
      <c r="D3972" s="64" t="s">
        <v>442</v>
      </c>
      <c r="E3972" s="27">
        <v>11985</v>
      </c>
      <c r="F3972" s="62" t="s">
        <v>1594</v>
      </c>
      <c r="G3972" s="62" t="s">
        <v>1587</v>
      </c>
      <c r="H3972" s="62" t="s">
        <v>1557</v>
      </c>
    </row>
    <row r="3973" spans="1:8" x14ac:dyDescent="0.2">
      <c r="A3973" s="27" t="s">
        <v>3031</v>
      </c>
      <c r="B3973" s="78">
        <v>39846</v>
      </c>
      <c r="C3973" s="63">
        <v>928</v>
      </c>
      <c r="D3973" s="70" t="s">
        <v>3032</v>
      </c>
      <c r="E3973" s="27">
        <v>3396.37</v>
      </c>
      <c r="F3973" s="62" t="s">
        <v>1594</v>
      </c>
      <c r="G3973" s="62" t="s">
        <v>1587</v>
      </c>
      <c r="H3973" s="62" t="s">
        <v>1528</v>
      </c>
    </row>
    <row r="3974" spans="1:8" x14ac:dyDescent="0.2">
      <c r="A3974" s="27" t="s">
        <v>3033</v>
      </c>
      <c r="B3974" s="78">
        <v>39847</v>
      </c>
      <c r="C3974" s="63">
        <v>690</v>
      </c>
      <c r="D3974" s="64" t="s">
        <v>182</v>
      </c>
      <c r="E3974" s="27">
        <v>741.8</v>
      </c>
      <c r="F3974" s="62" t="s">
        <v>1594</v>
      </c>
      <c r="G3974" s="62" t="s">
        <v>1587</v>
      </c>
      <c r="H3974" s="62" t="s">
        <v>1597</v>
      </c>
    </row>
    <row r="3975" spans="1:8" x14ac:dyDescent="0.2">
      <c r="A3975" s="27" t="s">
        <v>3034</v>
      </c>
      <c r="B3975" s="78">
        <v>39848</v>
      </c>
      <c r="C3975" s="63">
        <v>689</v>
      </c>
      <c r="D3975" s="64" t="s">
        <v>182</v>
      </c>
      <c r="E3975" s="27">
        <v>587.16</v>
      </c>
      <c r="F3975" s="62" t="s">
        <v>1594</v>
      </c>
      <c r="G3975" s="62" t="s">
        <v>1587</v>
      </c>
      <c r="H3975" s="62" t="s">
        <v>1536</v>
      </c>
    </row>
    <row r="3976" spans="1:8" x14ac:dyDescent="0.2">
      <c r="A3976" s="27" t="s">
        <v>3035</v>
      </c>
      <c r="B3976" s="78">
        <v>39848</v>
      </c>
      <c r="C3976" s="63">
        <v>928</v>
      </c>
      <c r="D3976" s="64" t="s">
        <v>182</v>
      </c>
      <c r="E3976" s="27">
        <v>8730</v>
      </c>
      <c r="F3976" s="62" t="s">
        <v>1594</v>
      </c>
      <c r="G3976" s="62" t="s">
        <v>1587</v>
      </c>
      <c r="H3976" s="62" t="s">
        <v>1528</v>
      </c>
    </row>
    <row r="3977" spans="1:8" x14ac:dyDescent="0.2">
      <c r="A3977" s="27" t="s">
        <v>3036</v>
      </c>
      <c r="B3977" s="78">
        <v>39848</v>
      </c>
      <c r="C3977" s="63">
        <v>1183</v>
      </c>
      <c r="D3977" s="64" t="s">
        <v>182</v>
      </c>
      <c r="E3977" s="27">
        <v>270</v>
      </c>
      <c r="F3977" s="62" t="s">
        <v>3037</v>
      </c>
      <c r="G3977" s="62" t="s">
        <v>1587</v>
      </c>
      <c r="H3977" s="62" t="s">
        <v>1528</v>
      </c>
    </row>
    <row r="3978" spans="1:8" x14ac:dyDescent="0.2">
      <c r="A3978" s="27" t="s">
        <v>3038</v>
      </c>
      <c r="B3978" s="78">
        <v>39848</v>
      </c>
      <c r="C3978" s="63">
        <v>1137</v>
      </c>
      <c r="D3978" s="64" t="s">
        <v>182</v>
      </c>
      <c r="E3978" s="27">
        <v>23000</v>
      </c>
      <c r="F3978" s="62" t="s">
        <v>1963</v>
      </c>
      <c r="G3978" s="62" t="s">
        <v>1587</v>
      </c>
      <c r="H3978" s="62" t="s">
        <v>1551</v>
      </c>
    </row>
    <row r="3979" spans="1:8" x14ac:dyDescent="0.2">
      <c r="A3979" s="27" t="s">
        <v>3039</v>
      </c>
      <c r="B3979" s="78">
        <v>39848</v>
      </c>
      <c r="C3979" s="63">
        <v>486</v>
      </c>
      <c r="D3979" s="64" t="s">
        <v>182</v>
      </c>
      <c r="E3979" s="27">
        <v>10850</v>
      </c>
      <c r="F3979" s="62" t="s">
        <v>1594</v>
      </c>
      <c r="G3979" s="62" t="s">
        <v>1587</v>
      </c>
      <c r="H3979" s="62" t="s">
        <v>1536</v>
      </c>
    </row>
    <row r="3980" spans="1:8" x14ac:dyDescent="0.2">
      <c r="A3980" s="27" t="s">
        <v>3040</v>
      </c>
      <c r="B3980" s="78">
        <v>39848</v>
      </c>
      <c r="C3980" s="63">
        <v>234</v>
      </c>
      <c r="D3980" s="64" t="s">
        <v>182</v>
      </c>
      <c r="E3980" s="27">
        <v>340</v>
      </c>
      <c r="F3980" s="62" t="s">
        <v>1594</v>
      </c>
      <c r="G3980" s="62" t="s">
        <v>1587</v>
      </c>
      <c r="H3980" s="62" t="s">
        <v>1597</v>
      </c>
    </row>
    <row r="3981" spans="1:8" x14ac:dyDescent="0.2">
      <c r="A3981" s="27" t="s">
        <v>3041</v>
      </c>
      <c r="B3981" s="78">
        <v>39848</v>
      </c>
      <c r="C3981" s="63">
        <v>234</v>
      </c>
      <c r="D3981" s="64" t="s">
        <v>182</v>
      </c>
      <c r="E3981" s="27">
        <v>13000</v>
      </c>
      <c r="F3981" s="62" t="s">
        <v>1594</v>
      </c>
      <c r="G3981" s="62" t="s">
        <v>1587</v>
      </c>
      <c r="H3981" s="62" t="s">
        <v>1597</v>
      </c>
    </row>
    <row r="3982" spans="1:8" x14ac:dyDescent="0.2">
      <c r="A3982" s="27" t="s">
        <v>3042</v>
      </c>
      <c r="B3982" s="78">
        <v>39848</v>
      </c>
      <c r="C3982" s="63">
        <v>1089</v>
      </c>
      <c r="D3982" s="64" t="s">
        <v>182</v>
      </c>
      <c r="E3982" s="27">
        <v>6000</v>
      </c>
      <c r="F3982" s="62" t="s">
        <v>1594</v>
      </c>
      <c r="G3982" s="62" t="s">
        <v>1587</v>
      </c>
      <c r="H3982" s="62" t="s">
        <v>1528</v>
      </c>
    </row>
    <row r="3983" spans="1:8" x14ac:dyDescent="0.2">
      <c r="A3983" s="27" t="s">
        <v>3043</v>
      </c>
      <c r="B3983" s="78">
        <v>39848</v>
      </c>
      <c r="C3983" s="63">
        <v>894</v>
      </c>
      <c r="D3983" s="64" t="s">
        <v>1106</v>
      </c>
      <c r="E3983" s="27">
        <v>370</v>
      </c>
      <c r="F3983" s="62" t="s">
        <v>1594</v>
      </c>
      <c r="G3983" s="62" t="s">
        <v>1587</v>
      </c>
      <c r="H3983" s="62" t="s">
        <v>1528</v>
      </c>
    </row>
    <row r="3984" spans="1:8" x14ac:dyDescent="0.2">
      <c r="A3984" s="27" t="s">
        <v>3044</v>
      </c>
      <c r="B3984" s="78">
        <v>39848</v>
      </c>
      <c r="C3984" s="63">
        <v>1251</v>
      </c>
      <c r="D3984" s="64" t="s">
        <v>1106</v>
      </c>
      <c r="E3984" s="27">
        <v>67.8</v>
      </c>
      <c r="F3984" s="62" t="s">
        <v>1594</v>
      </c>
      <c r="G3984" s="62" t="s">
        <v>1587</v>
      </c>
      <c r="H3984" s="62" t="s">
        <v>1538</v>
      </c>
    </row>
    <row r="3985" spans="1:8" x14ac:dyDescent="0.2">
      <c r="A3985" s="27" t="s">
        <v>3045</v>
      </c>
      <c r="B3985" s="78">
        <v>39848</v>
      </c>
      <c r="C3985" s="63">
        <v>730</v>
      </c>
      <c r="D3985" s="70" t="s">
        <v>3046</v>
      </c>
      <c r="E3985" s="27">
        <v>849</v>
      </c>
      <c r="F3985" s="62" t="s">
        <v>1594</v>
      </c>
      <c r="G3985" s="62" t="s">
        <v>1587</v>
      </c>
      <c r="H3985" s="62" t="s">
        <v>1597</v>
      </c>
    </row>
    <row r="3986" spans="1:8" x14ac:dyDescent="0.2">
      <c r="A3986" s="27" t="s">
        <v>3047</v>
      </c>
      <c r="B3986" s="78">
        <v>39848</v>
      </c>
      <c r="C3986" s="63">
        <v>805</v>
      </c>
      <c r="D3986" s="70" t="s">
        <v>3046</v>
      </c>
      <c r="E3986" s="27">
        <v>71000</v>
      </c>
      <c r="F3986" s="62" t="s">
        <v>1594</v>
      </c>
      <c r="G3986" s="62" t="s">
        <v>1587</v>
      </c>
      <c r="H3986" s="62" t="s">
        <v>1597</v>
      </c>
    </row>
    <row r="3987" spans="1:8" x14ac:dyDescent="0.2">
      <c r="A3987" s="27" t="s">
        <v>3048</v>
      </c>
      <c r="B3987" s="78">
        <v>39848</v>
      </c>
      <c r="C3987" s="63">
        <v>1089</v>
      </c>
      <c r="D3987" s="70" t="s">
        <v>3046</v>
      </c>
      <c r="E3987" s="27">
        <v>-14800</v>
      </c>
      <c r="F3987" s="62" t="s">
        <v>1594</v>
      </c>
      <c r="G3987" s="62" t="s">
        <v>1587</v>
      </c>
      <c r="H3987" s="62" t="s">
        <v>1528</v>
      </c>
    </row>
    <row r="3988" spans="1:8" x14ac:dyDescent="0.2">
      <c r="A3988" s="27" t="s">
        <v>3049</v>
      </c>
      <c r="B3988" s="78">
        <v>39849</v>
      </c>
      <c r="C3988" s="63">
        <v>736</v>
      </c>
      <c r="D3988" s="64" t="s">
        <v>400</v>
      </c>
      <c r="E3988" s="27">
        <v>7360</v>
      </c>
      <c r="F3988" s="62" t="s">
        <v>1594</v>
      </c>
      <c r="G3988" s="62" t="s">
        <v>1587</v>
      </c>
      <c r="H3988" s="62" t="s">
        <v>1576</v>
      </c>
    </row>
    <row r="3989" spans="1:8" x14ac:dyDescent="0.2">
      <c r="A3989" s="27" t="s">
        <v>3050</v>
      </c>
      <c r="B3989" s="78">
        <v>39849</v>
      </c>
      <c r="C3989" s="63">
        <v>1089</v>
      </c>
      <c r="D3989" s="64" t="s">
        <v>400</v>
      </c>
      <c r="E3989" s="27">
        <v>6300</v>
      </c>
      <c r="F3989" s="62" t="s">
        <v>1594</v>
      </c>
      <c r="G3989" s="62" t="s">
        <v>1587</v>
      </c>
      <c r="H3989" s="62" t="s">
        <v>1528</v>
      </c>
    </row>
    <row r="3990" spans="1:8" x14ac:dyDescent="0.2">
      <c r="A3990" s="27" t="s">
        <v>3051</v>
      </c>
      <c r="B3990" s="78">
        <v>39849</v>
      </c>
      <c r="C3990" s="63">
        <v>975</v>
      </c>
      <c r="D3990" s="64" t="s">
        <v>400</v>
      </c>
      <c r="E3990" s="27">
        <v>42.05</v>
      </c>
      <c r="F3990" s="62" t="s">
        <v>1594</v>
      </c>
      <c r="G3990" s="62" t="s">
        <v>1588</v>
      </c>
      <c r="H3990" s="62" t="s">
        <v>2569</v>
      </c>
    </row>
    <row r="3991" spans="1:8" x14ac:dyDescent="0.2">
      <c r="A3991" s="27" t="s">
        <v>3052</v>
      </c>
      <c r="B3991" s="78">
        <v>39850</v>
      </c>
      <c r="C3991" s="63">
        <v>321</v>
      </c>
      <c r="D3991" s="64" t="s">
        <v>400</v>
      </c>
      <c r="E3991" s="27">
        <v>25</v>
      </c>
      <c r="F3991" s="62" t="s">
        <v>1594</v>
      </c>
      <c r="G3991" s="62" t="s">
        <v>1587</v>
      </c>
      <c r="H3991" s="62" t="s">
        <v>1597</v>
      </c>
    </row>
    <row r="3992" spans="1:8" x14ac:dyDescent="0.2">
      <c r="A3992" s="27" t="s">
        <v>3053</v>
      </c>
      <c r="B3992" s="78">
        <v>39850</v>
      </c>
      <c r="C3992" s="63">
        <v>859</v>
      </c>
      <c r="D3992" s="64" t="s">
        <v>400</v>
      </c>
      <c r="E3992" s="27">
        <v>6</v>
      </c>
      <c r="F3992" s="62" t="s">
        <v>1594</v>
      </c>
      <c r="G3992" s="62" t="s">
        <v>1587</v>
      </c>
      <c r="H3992" s="62" t="s">
        <v>1538</v>
      </c>
    </row>
    <row r="3993" spans="1:8" x14ac:dyDescent="0.2">
      <c r="A3993" s="27" t="s">
        <v>3054</v>
      </c>
      <c r="B3993" s="78">
        <v>39850</v>
      </c>
      <c r="C3993" s="63">
        <v>314</v>
      </c>
      <c r="D3993" s="64" t="s">
        <v>400</v>
      </c>
      <c r="E3993" s="27">
        <v>450.82</v>
      </c>
      <c r="F3993" s="62" t="s">
        <v>1594</v>
      </c>
      <c r="G3993" s="62" t="s">
        <v>1587</v>
      </c>
      <c r="H3993" s="62" t="s">
        <v>1597</v>
      </c>
    </row>
    <row r="3994" spans="1:8" x14ac:dyDescent="0.2">
      <c r="A3994" s="27" t="s">
        <v>3055</v>
      </c>
      <c r="B3994" s="78">
        <v>39850</v>
      </c>
      <c r="C3994" s="63">
        <v>331</v>
      </c>
      <c r="D3994" s="64" t="s">
        <v>400</v>
      </c>
      <c r="E3994" s="27">
        <v>150</v>
      </c>
      <c r="F3994" s="62" t="s">
        <v>1594</v>
      </c>
      <c r="G3994" s="62" t="s">
        <v>1587</v>
      </c>
      <c r="H3994" s="62" t="s">
        <v>1597</v>
      </c>
    </row>
    <row r="3995" spans="1:8" x14ac:dyDescent="0.2">
      <c r="A3995" s="27" t="s">
        <v>3056</v>
      </c>
      <c r="B3995" s="78">
        <v>39855</v>
      </c>
      <c r="C3995" s="63">
        <v>78</v>
      </c>
      <c r="D3995" s="64" t="s">
        <v>3057</v>
      </c>
      <c r="E3995" s="27">
        <v>8700</v>
      </c>
      <c r="F3995" s="62" t="s">
        <v>1594</v>
      </c>
      <c r="G3995" s="62" t="s">
        <v>1587</v>
      </c>
      <c r="H3995" s="62" t="s">
        <v>1597</v>
      </c>
    </row>
    <row r="3996" spans="1:8" x14ac:dyDescent="0.2">
      <c r="A3996" s="27" t="s">
        <v>3058</v>
      </c>
      <c r="B3996" s="78">
        <v>39855</v>
      </c>
      <c r="C3996" s="63">
        <v>78</v>
      </c>
      <c r="D3996" s="70" t="s">
        <v>3059</v>
      </c>
      <c r="E3996" s="27">
        <v>24940</v>
      </c>
      <c r="F3996" s="62" t="s">
        <v>1594</v>
      </c>
      <c r="G3996" s="62" t="s">
        <v>1587</v>
      </c>
      <c r="H3996" s="62" t="s">
        <v>1597</v>
      </c>
    </row>
    <row r="3997" spans="1:8" x14ac:dyDescent="0.2">
      <c r="A3997" s="27" t="s">
        <v>3060</v>
      </c>
      <c r="B3997" s="78">
        <v>39855</v>
      </c>
      <c r="C3997" s="63">
        <v>384</v>
      </c>
      <c r="D3997" s="64" t="s">
        <v>797</v>
      </c>
      <c r="E3997" s="27">
        <v>1560</v>
      </c>
      <c r="F3997" s="62" t="s">
        <v>1594</v>
      </c>
      <c r="G3997" s="62" t="s">
        <v>1587</v>
      </c>
      <c r="H3997" s="62" t="s">
        <v>1597</v>
      </c>
    </row>
    <row r="3998" spans="1:8" x14ac:dyDescent="0.2">
      <c r="A3998" s="27" t="s">
        <v>3061</v>
      </c>
      <c r="B3998" s="78">
        <v>39855</v>
      </c>
      <c r="C3998" s="63">
        <v>384</v>
      </c>
      <c r="D3998" s="70" t="s">
        <v>357</v>
      </c>
      <c r="E3998" s="27">
        <v>21850</v>
      </c>
      <c r="F3998" s="62" t="s">
        <v>1594</v>
      </c>
      <c r="G3998" s="62" t="s">
        <v>1587</v>
      </c>
      <c r="H3998" s="62" t="s">
        <v>1597</v>
      </c>
    </row>
    <row r="3999" spans="1:8" x14ac:dyDescent="0.2">
      <c r="A3999" s="27" t="s">
        <v>3062</v>
      </c>
      <c r="B3999" s="78">
        <v>39855</v>
      </c>
      <c r="C3999" s="63">
        <v>384</v>
      </c>
      <c r="D3999" s="70" t="s">
        <v>357</v>
      </c>
      <c r="E3999" s="27">
        <v>4660</v>
      </c>
      <c r="F3999" s="62" t="s">
        <v>1594</v>
      </c>
      <c r="G3999" s="62" t="s">
        <v>1587</v>
      </c>
      <c r="H3999" s="62" t="s">
        <v>1597</v>
      </c>
    </row>
    <row r="4000" spans="1:8" x14ac:dyDescent="0.2">
      <c r="A4000" s="27" t="s">
        <v>3063</v>
      </c>
      <c r="B4000" s="78">
        <v>39855</v>
      </c>
      <c r="C4000" s="63">
        <v>1254</v>
      </c>
      <c r="D4000" s="70" t="s">
        <v>357</v>
      </c>
      <c r="E4000" s="27">
        <v>17543.2</v>
      </c>
      <c r="F4000" s="62" t="s">
        <v>1594</v>
      </c>
      <c r="G4000" s="62" t="s">
        <v>1587</v>
      </c>
      <c r="H4000" s="62" t="s">
        <v>1528</v>
      </c>
    </row>
    <row r="4001" spans="1:8" x14ac:dyDescent="0.2">
      <c r="A4001" s="27" t="s">
        <v>3064</v>
      </c>
      <c r="B4001" s="78">
        <v>39856</v>
      </c>
      <c r="C4001" s="63">
        <v>1253</v>
      </c>
      <c r="D4001" s="70" t="s">
        <v>357</v>
      </c>
      <c r="E4001" s="27">
        <v>-492</v>
      </c>
      <c r="F4001" s="62" t="s">
        <v>1610</v>
      </c>
      <c r="G4001" s="62" t="s">
        <v>1587</v>
      </c>
      <c r="H4001" s="62" t="s">
        <v>1597</v>
      </c>
    </row>
    <row r="4002" spans="1:8" x14ac:dyDescent="0.2">
      <c r="A4002" s="27" t="s">
        <v>3065</v>
      </c>
      <c r="B4002" s="78">
        <v>39856</v>
      </c>
      <c r="C4002" s="63">
        <v>1253</v>
      </c>
      <c r="D4002" s="70" t="s">
        <v>538</v>
      </c>
      <c r="E4002" s="27">
        <v>-295</v>
      </c>
      <c r="F4002" s="62" t="s">
        <v>1610</v>
      </c>
      <c r="G4002" s="62" t="s">
        <v>1587</v>
      </c>
      <c r="H4002" s="62" t="s">
        <v>1597</v>
      </c>
    </row>
    <row r="4003" spans="1:8" x14ac:dyDescent="0.2">
      <c r="A4003" s="27" t="s">
        <v>3066</v>
      </c>
      <c r="B4003" s="78">
        <v>39856</v>
      </c>
      <c r="C4003" s="63">
        <v>234</v>
      </c>
      <c r="D4003" s="64" t="s">
        <v>538</v>
      </c>
      <c r="E4003" s="27">
        <v>695.38</v>
      </c>
      <c r="F4003" s="62" t="s">
        <v>1594</v>
      </c>
      <c r="G4003" s="62" t="s">
        <v>1587</v>
      </c>
      <c r="H4003" s="62" t="s">
        <v>1597</v>
      </c>
    </row>
    <row r="4004" spans="1:8" x14ac:dyDescent="0.2">
      <c r="A4004" s="27" t="s">
        <v>3067</v>
      </c>
      <c r="B4004" s="78">
        <v>39856</v>
      </c>
      <c r="C4004" s="63">
        <v>234</v>
      </c>
      <c r="D4004" s="64" t="s">
        <v>538</v>
      </c>
      <c r="E4004" s="27">
        <v>855</v>
      </c>
      <c r="F4004" s="62" t="s">
        <v>1594</v>
      </c>
      <c r="G4004" s="62" t="s">
        <v>1587</v>
      </c>
      <c r="H4004" s="62" t="s">
        <v>1597</v>
      </c>
    </row>
    <row r="4005" spans="1:8" x14ac:dyDescent="0.2">
      <c r="A4005" s="27" t="s">
        <v>3068</v>
      </c>
      <c r="B4005" s="78">
        <v>39856</v>
      </c>
      <c r="C4005" s="63">
        <v>234</v>
      </c>
      <c r="D4005" s="64" t="s">
        <v>538</v>
      </c>
      <c r="E4005" s="27">
        <v>849.52</v>
      </c>
      <c r="F4005" s="62" t="s">
        <v>1594</v>
      </c>
      <c r="G4005" s="62" t="s">
        <v>1587</v>
      </c>
      <c r="H4005" s="62" t="s">
        <v>1597</v>
      </c>
    </row>
    <row r="4006" spans="1:8" x14ac:dyDescent="0.2">
      <c r="A4006" s="27" t="s">
        <v>3069</v>
      </c>
      <c r="B4006" s="78">
        <v>39856</v>
      </c>
      <c r="C4006" s="63">
        <v>234</v>
      </c>
      <c r="D4006" s="64" t="s">
        <v>538</v>
      </c>
      <c r="E4006" s="27">
        <v>4850.33</v>
      </c>
      <c r="F4006" s="62" t="s">
        <v>1594</v>
      </c>
      <c r="G4006" s="62" t="s">
        <v>1587</v>
      </c>
      <c r="H4006" s="62" t="s">
        <v>1597</v>
      </c>
    </row>
    <row r="4007" spans="1:8" x14ac:dyDescent="0.2">
      <c r="A4007" s="27" t="s">
        <v>3070</v>
      </c>
      <c r="B4007" s="78">
        <v>39857</v>
      </c>
      <c r="C4007" s="63">
        <v>7</v>
      </c>
      <c r="D4007" s="64" t="s">
        <v>538</v>
      </c>
      <c r="E4007" s="27">
        <v>5120.18</v>
      </c>
      <c r="F4007" s="62" t="s">
        <v>1963</v>
      </c>
      <c r="G4007" s="62" t="s">
        <v>1587</v>
      </c>
      <c r="H4007" s="62" t="s">
        <v>1528</v>
      </c>
    </row>
    <row r="4008" spans="1:8" x14ac:dyDescent="0.2">
      <c r="A4008" s="27" t="s">
        <v>3071</v>
      </c>
      <c r="B4008" s="78">
        <v>39860</v>
      </c>
      <c r="C4008" s="63">
        <v>965</v>
      </c>
      <c r="D4008" s="64" t="s">
        <v>831</v>
      </c>
      <c r="E4008" s="27">
        <v>1375.92</v>
      </c>
      <c r="F4008" s="62" t="s">
        <v>1594</v>
      </c>
      <c r="G4008" s="62" t="s">
        <v>1587</v>
      </c>
      <c r="H4008" s="62" t="s">
        <v>1548</v>
      </c>
    </row>
    <row r="4009" spans="1:8" x14ac:dyDescent="0.2">
      <c r="A4009" s="27" t="s">
        <v>3072</v>
      </c>
      <c r="B4009" s="78">
        <v>39860</v>
      </c>
      <c r="C4009" s="63">
        <v>1255</v>
      </c>
      <c r="D4009" s="64" t="s">
        <v>831</v>
      </c>
      <c r="E4009" s="27">
        <v>71.2</v>
      </c>
      <c r="F4009" s="62" t="s">
        <v>1594</v>
      </c>
      <c r="G4009" s="62" t="s">
        <v>1587</v>
      </c>
      <c r="H4009" s="62" t="s">
        <v>1553</v>
      </c>
    </row>
    <row r="4010" spans="1:8" x14ac:dyDescent="0.2">
      <c r="A4010" s="27" t="s">
        <v>3073</v>
      </c>
      <c r="B4010" s="78">
        <v>39860</v>
      </c>
      <c r="C4010" s="63">
        <v>529</v>
      </c>
      <c r="D4010" s="64" t="s">
        <v>270</v>
      </c>
      <c r="E4010" s="27">
        <v>25400</v>
      </c>
      <c r="F4010" s="62" t="s">
        <v>1594</v>
      </c>
      <c r="G4010" s="62" t="s">
        <v>1587</v>
      </c>
      <c r="H4010" s="62" t="s">
        <v>1568</v>
      </c>
    </row>
    <row r="4011" spans="1:8" x14ac:dyDescent="0.2">
      <c r="A4011" s="27" t="s">
        <v>3074</v>
      </c>
      <c r="B4011" s="78">
        <v>39860</v>
      </c>
      <c r="C4011" s="63">
        <v>1220</v>
      </c>
      <c r="D4011" s="64" t="s">
        <v>270</v>
      </c>
      <c r="E4011" s="27">
        <v>840</v>
      </c>
      <c r="F4011" s="62" t="s">
        <v>1594</v>
      </c>
      <c r="G4011" s="62" t="s">
        <v>1587</v>
      </c>
      <c r="H4011" s="62" t="s">
        <v>1528</v>
      </c>
    </row>
    <row r="4012" spans="1:8" x14ac:dyDescent="0.2">
      <c r="A4012" s="27" t="s">
        <v>3075</v>
      </c>
      <c r="B4012" s="78">
        <v>39860</v>
      </c>
      <c r="C4012" s="63">
        <v>1252</v>
      </c>
      <c r="D4012" s="70" t="s">
        <v>793</v>
      </c>
      <c r="E4012" s="27">
        <v>1255.82</v>
      </c>
      <c r="F4012" s="62" t="s">
        <v>1963</v>
      </c>
      <c r="G4012" s="62" t="s">
        <v>1587</v>
      </c>
      <c r="H4012" s="62" t="s">
        <v>1535</v>
      </c>
    </row>
    <row r="4013" spans="1:8" x14ac:dyDescent="0.2">
      <c r="A4013" s="27" t="s">
        <v>3076</v>
      </c>
      <c r="B4013" s="78">
        <v>39860</v>
      </c>
      <c r="C4013" s="63">
        <v>295</v>
      </c>
      <c r="D4013" s="70" t="s">
        <v>793</v>
      </c>
      <c r="E4013" s="27">
        <v>135</v>
      </c>
      <c r="F4013" s="62" t="s">
        <v>1610</v>
      </c>
      <c r="G4013" s="62" t="s">
        <v>1587</v>
      </c>
      <c r="H4013" s="62" t="s">
        <v>1597</v>
      </c>
    </row>
    <row r="4014" spans="1:8" x14ac:dyDescent="0.2">
      <c r="A4014" s="27" t="s">
        <v>3077</v>
      </c>
      <c r="B4014" s="78">
        <v>39861</v>
      </c>
      <c r="C4014" s="63">
        <v>163</v>
      </c>
      <c r="D4014" s="70" t="s">
        <v>793</v>
      </c>
      <c r="E4014" s="27">
        <v>173.25</v>
      </c>
      <c r="F4014" s="62" t="s">
        <v>3037</v>
      </c>
      <c r="G4014" s="62" t="s">
        <v>1587</v>
      </c>
      <c r="H4014" s="62" t="s">
        <v>1528</v>
      </c>
    </row>
    <row r="4015" spans="1:8" x14ac:dyDescent="0.2">
      <c r="A4015" s="27" t="s">
        <v>3078</v>
      </c>
      <c r="B4015" s="78">
        <v>39861</v>
      </c>
      <c r="C4015" s="63">
        <v>1205</v>
      </c>
      <c r="D4015" s="63" t="s">
        <v>1260</v>
      </c>
      <c r="E4015" s="69">
        <v>713</v>
      </c>
      <c r="F4015" s="62" t="s">
        <v>1963</v>
      </c>
      <c r="G4015" s="62" t="s">
        <v>1587</v>
      </c>
      <c r="H4015" s="62" t="s">
        <v>1548</v>
      </c>
    </row>
    <row r="4016" spans="1:8" x14ac:dyDescent="0.2">
      <c r="A4016" s="27" t="s">
        <v>3079</v>
      </c>
      <c r="B4016" s="78">
        <v>39862</v>
      </c>
      <c r="C4016" s="63">
        <v>1183</v>
      </c>
      <c r="D4016" s="70" t="s">
        <v>855</v>
      </c>
      <c r="E4016" s="27">
        <v>1800</v>
      </c>
      <c r="F4016" s="62" t="s">
        <v>3037</v>
      </c>
      <c r="G4016" s="62" t="s">
        <v>1587</v>
      </c>
      <c r="H4016" s="62" t="s">
        <v>1528</v>
      </c>
    </row>
    <row r="4017" spans="1:8" x14ac:dyDescent="0.2">
      <c r="A4017" s="27" t="s">
        <v>3080</v>
      </c>
      <c r="B4017" s="78">
        <v>39862</v>
      </c>
      <c r="C4017" s="63">
        <v>676</v>
      </c>
      <c r="D4017" s="70" t="s">
        <v>855</v>
      </c>
      <c r="E4017" s="27">
        <v>5850</v>
      </c>
      <c r="F4017" s="62" t="s">
        <v>1610</v>
      </c>
      <c r="G4017" s="62" t="s">
        <v>1587</v>
      </c>
      <c r="H4017" s="62" t="s">
        <v>1597</v>
      </c>
    </row>
    <row r="4018" spans="1:8" x14ac:dyDescent="0.2">
      <c r="A4018" s="27" t="s">
        <v>3081</v>
      </c>
      <c r="B4018" s="78">
        <v>39862</v>
      </c>
      <c r="C4018" s="63">
        <v>1089</v>
      </c>
      <c r="D4018" s="64" t="s">
        <v>942</v>
      </c>
      <c r="E4018" s="27">
        <v>851.76</v>
      </c>
      <c r="F4018" s="62" t="s">
        <v>1594</v>
      </c>
      <c r="G4018" s="62" t="s">
        <v>1587</v>
      </c>
      <c r="H4018" s="62" t="s">
        <v>1528</v>
      </c>
    </row>
    <row r="4019" spans="1:8" x14ac:dyDescent="0.2">
      <c r="A4019" s="27" t="s">
        <v>3082</v>
      </c>
      <c r="B4019" s="78">
        <v>39862</v>
      </c>
      <c r="C4019" s="63">
        <v>1089</v>
      </c>
      <c r="D4019" s="64" t="s">
        <v>942</v>
      </c>
      <c r="E4019" s="27">
        <v>455.5</v>
      </c>
      <c r="F4019" s="62" t="s">
        <v>1594</v>
      </c>
      <c r="G4019" s="62" t="s">
        <v>1587</v>
      </c>
      <c r="H4019" s="62" t="s">
        <v>1528</v>
      </c>
    </row>
    <row r="4020" spans="1:8" x14ac:dyDescent="0.2">
      <c r="A4020" s="27" t="s">
        <v>3083</v>
      </c>
      <c r="B4020" s="78">
        <v>39863</v>
      </c>
      <c r="C4020" s="63">
        <v>1146</v>
      </c>
      <c r="D4020" s="64" t="s">
        <v>942</v>
      </c>
      <c r="E4020" s="27">
        <v>1563.7</v>
      </c>
      <c r="F4020" s="62" t="s">
        <v>1963</v>
      </c>
      <c r="G4020" s="62" t="s">
        <v>1587</v>
      </c>
      <c r="H4020" s="62" t="s">
        <v>1528</v>
      </c>
    </row>
    <row r="4021" spans="1:8" x14ac:dyDescent="0.2">
      <c r="A4021" s="27" t="s">
        <v>3084</v>
      </c>
      <c r="B4021" s="78">
        <v>39863</v>
      </c>
      <c r="C4021" s="63">
        <v>384</v>
      </c>
      <c r="D4021" s="70" t="s">
        <v>1088</v>
      </c>
      <c r="E4021" s="27">
        <v>390</v>
      </c>
      <c r="F4021" s="62" t="s">
        <v>1594</v>
      </c>
      <c r="G4021" s="62" t="s">
        <v>1587</v>
      </c>
      <c r="H4021" s="62" t="s">
        <v>1597</v>
      </c>
    </row>
    <row r="4022" spans="1:8" x14ac:dyDescent="0.2">
      <c r="A4022" s="27" t="s">
        <v>3085</v>
      </c>
      <c r="B4022" s="78">
        <v>39864</v>
      </c>
      <c r="C4022" s="63">
        <v>1238</v>
      </c>
      <c r="D4022" s="70" t="s">
        <v>704</v>
      </c>
      <c r="E4022" s="27">
        <v>2025.92</v>
      </c>
      <c r="F4022" s="62" t="s">
        <v>2921</v>
      </c>
      <c r="G4022" s="62" t="s">
        <v>1588</v>
      </c>
      <c r="H4022" s="62" t="s">
        <v>2271</v>
      </c>
    </row>
    <row r="4023" spans="1:8" x14ac:dyDescent="0.2">
      <c r="A4023" s="27" t="s">
        <v>3086</v>
      </c>
      <c r="B4023" s="78">
        <v>39864</v>
      </c>
      <c r="C4023" s="63">
        <v>1257</v>
      </c>
      <c r="D4023" s="70" t="s">
        <v>471</v>
      </c>
      <c r="E4023" s="27">
        <v>22725</v>
      </c>
      <c r="F4023" s="62" t="s">
        <v>1963</v>
      </c>
      <c r="G4023" s="62" t="s">
        <v>1587</v>
      </c>
      <c r="H4023" s="62" t="s">
        <v>1528</v>
      </c>
    </row>
    <row r="4024" spans="1:8" x14ac:dyDescent="0.2">
      <c r="A4024" s="27" t="s">
        <v>3087</v>
      </c>
      <c r="B4024" s="78">
        <v>39864</v>
      </c>
      <c r="C4024" s="63">
        <v>414</v>
      </c>
      <c r="D4024" s="70" t="s">
        <v>1220</v>
      </c>
      <c r="E4024" s="27">
        <v>35.5</v>
      </c>
      <c r="F4024" s="62" t="s">
        <v>1610</v>
      </c>
      <c r="G4024" s="62" t="s">
        <v>1588</v>
      </c>
      <c r="H4024" s="62" t="s">
        <v>1607</v>
      </c>
    </row>
    <row r="4025" spans="1:8" x14ac:dyDescent="0.2">
      <c r="A4025" s="27" t="s">
        <v>3088</v>
      </c>
      <c r="B4025" s="78">
        <v>39867</v>
      </c>
      <c r="C4025" s="63">
        <v>1258</v>
      </c>
      <c r="D4025" s="27" t="s">
        <v>521</v>
      </c>
      <c r="E4025" s="27">
        <v>18740</v>
      </c>
      <c r="F4025" s="62" t="s">
        <v>1594</v>
      </c>
      <c r="G4025" s="62" t="s">
        <v>1587</v>
      </c>
      <c r="H4025" s="62" t="s">
        <v>1528</v>
      </c>
    </row>
    <row r="4026" spans="1:8" x14ac:dyDescent="0.2">
      <c r="A4026" s="27" t="s">
        <v>3089</v>
      </c>
      <c r="B4026" s="78">
        <v>39867</v>
      </c>
      <c r="C4026" s="63">
        <v>680</v>
      </c>
      <c r="D4026" s="70" t="s">
        <v>521</v>
      </c>
      <c r="E4026" s="27">
        <v>9052.7999999999993</v>
      </c>
      <c r="F4026" s="62" t="s">
        <v>1610</v>
      </c>
      <c r="G4026" s="62" t="s">
        <v>1587</v>
      </c>
      <c r="H4026" s="62" t="s">
        <v>1557</v>
      </c>
    </row>
    <row r="4027" spans="1:8" x14ac:dyDescent="0.2">
      <c r="A4027" s="27" t="s">
        <v>3090</v>
      </c>
      <c r="B4027" s="78">
        <v>39869</v>
      </c>
      <c r="C4027" s="63">
        <v>1259</v>
      </c>
      <c r="D4027" s="64" t="s">
        <v>1402</v>
      </c>
      <c r="E4027" s="27">
        <v>185.38</v>
      </c>
      <c r="F4027" s="62" t="s">
        <v>1963</v>
      </c>
      <c r="G4027" s="62" t="s">
        <v>1587</v>
      </c>
      <c r="H4027" s="62" t="s">
        <v>1597</v>
      </c>
    </row>
    <row r="4028" spans="1:8" x14ac:dyDescent="0.2">
      <c r="A4028" s="27" t="s">
        <v>3091</v>
      </c>
      <c r="B4028" s="78">
        <v>39869</v>
      </c>
      <c r="C4028" s="63">
        <v>1018</v>
      </c>
      <c r="D4028" s="64" t="s">
        <v>285</v>
      </c>
      <c r="E4028" s="27">
        <v>500</v>
      </c>
      <c r="F4028" s="62" t="s">
        <v>1610</v>
      </c>
      <c r="G4028" s="62" t="s">
        <v>1588</v>
      </c>
      <c r="H4028" s="62" t="s">
        <v>1607</v>
      </c>
    </row>
    <row r="4029" spans="1:8" x14ac:dyDescent="0.2">
      <c r="A4029" s="27" t="s">
        <v>3092</v>
      </c>
      <c r="B4029" s="78">
        <v>39869</v>
      </c>
      <c r="C4029" s="63">
        <v>920</v>
      </c>
      <c r="D4029" s="64" t="s">
        <v>285</v>
      </c>
      <c r="E4029" s="27">
        <v>24250</v>
      </c>
      <c r="F4029" s="62" t="s">
        <v>1594</v>
      </c>
      <c r="G4029" s="62" t="s">
        <v>1587</v>
      </c>
      <c r="H4029" s="62" t="s">
        <v>1538</v>
      </c>
    </row>
    <row r="4030" spans="1:8" x14ac:dyDescent="0.2">
      <c r="A4030" s="27" t="s">
        <v>3093</v>
      </c>
      <c r="B4030" s="78">
        <v>39870</v>
      </c>
      <c r="C4030" s="63">
        <v>1142</v>
      </c>
      <c r="D4030" s="64" t="s">
        <v>285</v>
      </c>
      <c r="E4030" s="27">
        <v>35900</v>
      </c>
      <c r="F4030" s="62" t="s">
        <v>1594</v>
      </c>
      <c r="G4030" s="62" t="s">
        <v>1587</v>
      </c>
      <c r="H4030" s="62" t="s">
        <v>1597</v>
      </c>
    </row>
    <row r="4031" spans="1:8" x14ac:dyDescent="0.2">
      <c r="A4031" s="27" t="s">
        <v>3094</v>
      </c>
      <c r="B4031" s="78">
        <v>39870</v>
      </c>
      <c r="C4031" s="63">
        <v>1142</v>
      </c>
      <c r="D4031" s="64" t="s">
        <v>285</v>
      </c>
      <c r="E4031" s="27">
        <v>-2425</v>
      </c>
      <c r="F4031" s="62" t="s">
        <v>1594</v>
      </c>
      <c r="G4031" s="62" t="s">
        <v>1587</v>
      </c>
      <c r="H4031" s="62" t="s">
        <v>1597</v>
      </c>
    </row>
    <row r="4032" spans="1:8" x14ac:dyDescent="0.2">
      <c r="A4032" s="27" t="s">
        <v>3095</v>
      </c>
      <c r="B4032" s="78">
        <v>39870</v>
      </c>
      <c r="C4032" s="63">
        <v>1142</v>
      </c>
      <c r="D4032" s="64" t="s">
        <v>285</v>
      </c>
      <c r="E4032" s="27">
        <v>2425</v>
      </c>
      <c r="F4032" s="62" t="s">
        <v>1594</v>
      </c>
      <c r="G4032" s="62" t="s">
        <v>1587</v>
      </c>
      <c r="H4032" s="62" t="s">
        <v>1597</v>
      </c>
    </row>
    <row r="4033" spans="1:8" x14ac:dyDescent="0.2">
      <c r="A4033" s="27" t="s">
        <v>3096</v>
      </c>
      <c r="B4033" s="78">
        <v>39871</v>
      </c>
      <c r="C4033" s="63">
        <v>1238</v>
      </c>
      <c r="D4033" s="70" t="s">
        <v>3097</v>
      </c>
      <c r="E4033" s="27">
        <v>48</v>
      </c>
      <c r="F4033" s="62" t="s">
        <v>2921</v>
      </c>
      <c r="G4033" s="62" t="s">
        <v>1588</v>
      </c>
      <c r="H4033" s="62" t="s">
        <v>2271</v>
      </c>
    </row>
    <row r="4034" spans="1:8" x14ac:dyDescent="0.2">
      <c r="A4034" s="27" t="s">
        <v>3098</v>
      </c>
      <c r="B4034" s="78">
        <v>39874</v>
      </c>
      <c r="C4034" s="63">
        <v>402</v>
      </c>
      <c r="D4034" s="64" t="s">
        <v>215</v>
      </c>
      <c r="E4034" s="27">
        <v>31275</v>
      </c>
      <c r="F4034" s="62" t="s">
        <v>2921</v>
      </c>
      <c r="G4034" s="62" t="s">
        <v>1588</v>
      </c>
      <c r="H4034" s="62" t="s">
        <v>1753</v>
      </c>
    </row>
    <row r="4035" spans="1:8" x14ac:dyDescent="0.2">
      <c r="A4035" s="27" t="s">
        <v>3099</v>
      </c>
      <c r="B4035" s="78">
        <v>39875</v>
      </c>
      <c r="C4035" s="63">
        <v>1238</v>
      </c>
      <c r="D4035" s="64" t="s">
        <v>215</v>
      </c>
      <c r="E4035" s="27">
        <v>4620</v>
      </c>
      <c r="F4035" s="62" t="s">
        <v>2921</v>
      </c>
      <c r="G4035" s="62" t="s">
        <v>1588</v>
      </c>
      <c r="H4035" s="62" t="s">
        <v>2271</v>
      </c>
    </row>
    <row r="4036" spans="1:8" x14ac:dyDescent="0.2">
      <c r="A4036" s="27" t="s">
        <v>3100</v>
      </c>
      <c r="B4036" s="78">
        <v>39876</v>
      </c>
      <c r="C4036" s="63">
        <v>912</v>
      </c>
      <c r="D4036" s="64" t="s">
        <v>215</v>
      </c>
      <c r="E4036" s="27">
        <v>1155</v>
      </c>
      <c r="F4036" s="62" t="s">
        <v>2921</v>
      </c>
      <c r="G4036" s="62" t="s">
        <v>1588</v>
      </c>
      <c r="H4036" s="62" t="s">
        <v>2271</v>
      </c>
    </row>
    <row r="4037" spans="1:8" x14ac:dyDescent="0.2">
      <c r="A4037" s="27" t="s">
        <v>3101</v>
      </c>
      <c r="B4037" s="78">
        <v>39876</v>
      </c>
      <c r="C4037" s="63">
        <v>1238</v>
      </c>
      <c r="D4037" s="64" t="s">
        <v>215</v>
      </c>
      <c r="E4037" s="27">
        <v>9215</v>
      </c>
      <c r="F4037" s="62" t="s">
        <v>2921</v>
      </c>
      <c r="G4037" s="62" t="s">
        <v>1588</v>
      </c>
      <c r="H4037" s="62" t="s">
        <v>2271</v>
      </c>
    </row>
    <row r="4038" spans="1:8" x14ac:dyDescent="0.2">
      <c r="A4038" s="27" t="s">
        <v>3102</v>
      </c>
      <c r="B4038" s="78">
        <v>39877</v>
      </c>
      <c r="C4038" s="63">
        <v>580</v>
      </c>
      <c r="D4038" s="64" t="s">
        <v>477</v>
      </c>
      <c r="E4038" s="27">
        <v>10100</v>
      </c>
      <c r="F4038" s="62" t="s">
        <v>1610</v>
      </c>
      <c r="G4038" s="62" t="s">
        <v>1587</v>
      </c>
      <c r="H4038" s="62" t="s">
        <v>1567</v>
      </c>
    </row>
    <row r="4039" spans="1:8" x14ac:dyDescent="0.2">
      <c r="A4039" s="27" t="s">
        <v>3103</v>
      </c>
      <c r="B4039" s="78">
        <v>39877</v>
      </c>
      <c r="C4039" s="63">
        <v>721</v>
      </c>
      <c r="D4039" s="64" t="s">
        <v>302</v>
      </c>
      <c r="E4039" s="27">
        <v>13430</v>
      </c>
      <c r="F4039" s="62" t="s">
        <v>1610</v>
      </c>
      <c r="G4039" s="62" t="s">
        <v>1587</v>
      </c>
      <c r="H4039" s="62" t="s">
        <v>1529</v>
      </c>
    </row>
    <row r="4040" spans="1:8" x14ac:dyDescent="0.2">
      <c r="A4040" s="27" t="s">
        <v>3104</v>
      </c>
      <c r="B4040" s="78">
        <v>39877</v>
      </c>
      <c r="C4040" s="63">
        <v>3</v>
      </c>
      <c r="D4040" s="64" t="s">
        <v>302</v>
      </c>
      <c r="E4040" s="27">
        <v>147.12</v>
      </c>
      <c r="F4040" s="62" t="s">
        <v>1610</v>
      </c>
      <c r="G4040" s="62" t="s">
        <v>1587</v>
      </c>
      <c r="H4040" s="62" t="s">
        <v>1542</v>
      </c>
    </row>
    <row r="4041" spans="1:8" x14ac:dyDescent="0.2">
      <c r="A4041" s="27" t="s">
        <v>3105</v>
      </c>
      <c r="B4041" s="78">
        <v>39877</v>
      </c>
      <c r="C4041" s="63">
        <v>1238</v>
      </c>
      <c r="D4041" s="64" t="s">
        <v>302</v>
      </c>
      <c r="E4041" s="27">
        <v>9430</v>
      </c>
      <c r="F4041" s="62" t="s">
        <v>2921</v>
      </c>
      <c r="G4041" s="62" t="s">
        <v>1588</v>
      </c>
      <c r="H4041" s="62" t="s">
        <v>2271</v>
      </c>
    </row>
    <row r="4042" spans="1:8" x14ac:dyDescent="0.2">
      <c r="A4042" s="27" t="s">
        <v>3106</v>
      </c>
      <c r="B4042" s="78">
        <v>39877</v>
      </c>
      <c r="C4042" s="63">
        <v>1238</v>
      </c>
      <c r="D4042" s="64" t="s">
        <v>534</v>
      </c>
      <c r="E4042" s="27">
        <v>7095</v>
      </c>
      <c r="F4042" s="62" t="s">
        <v>2921</v>
      </c>
      <c r="G4042" s="62" t="s">
        <v>1588</v>
      </c>
      <c r="H4042" s="62" t="s">
        <v>2271</v>
      </c>
    </row>
    <row r="4043" spans="1:8" x14ac:dyDescent="0.2">
      <c r="A4043" s="27" t="s">
        <v>3107</v>
      </c>
      <c r="B4043" s="78">
        <v>39877</v>
      </c>
      <c r="C4043" s="63">
        <v>1238</v>
      </c>
      <c r="D4043" s="70" t="s">
        <v>1291</v>
      </c>
      <c r="E4043" s="27">
        <v>621.67999999999995</v>
      </c>
      <c r="F4043" s="62" t="s">
        <v>2921</v>
      </c>
      <c r="G4043" s="62" t="s">
        <v>1588</v>
      </c>
      <c r="H4043" s="62" t="s">
        <v>2271</v>
      </c>
    </row>
    <row r="4044" spans="1:8" x14ac:dyDescent="0.2">
      <c r="A4044" s="27" t="s">
        <v>3108</v>
      </c>
      <c r="B4044" s="78">
        <v>39878</v>
      </c>
      <c r="C4044" s="63">
        <v>1260</v>
      </c>
      <c r="D4044" s="70" t="s">
        <v>3109</v>
      </c>
      <c r="E4044" s="27">
        <v>9056</v>
      </c>
      <c r="F4044" s="62" t="s">
        <v>2538</v>
      </c>
      <c r="G4044" s="62" t="s">
        <v>1588</v>
      </c>
      <c r="H4044" s="62" t="s">
        <v>2975</v>
      </c>
    </row>
    <row r="4045" spans="1:8" x14ac:dyDescent="0.2">
      <c r="A4045" s="27" t="s">
        <v>3110</v>
      </c>
      <c r="B4045" s="78">
        <v>39878</v>
      </c>
      <c r="C4045" s="63">
        <v>440</v>
      </c>
      <c r="D4045" s="64" t="s">
        <v>3111</v>
      </c>
      <c r="E4045" s="27">
        <v>15744</v>
      </c>
      <c r="F4045" s="62" t="s">
        <v>1594</v>
      </c>
      <c r="G4045" s="62" t="s">
        <v>1587</v>
      </c>
      <c r="H4045" s="62" t="s">
        <v>1597</v>
      </c>
    </row>
    <row r="4046" spans="1:8" x14ac:dyDescent="0.2">
      <c r="A4046" s="27" t="s">
        <v>3112</v>
      </c>
      <c r="B4046" s="78">
        <v>39881</v>
      </c>
      <c r="C4046" s="63">
        <v>700</v>
      </c>
      <c r="D4046" s="27" t="s">
        <v>419</v>
      </c>
      <c r="E4046" s="27">
        <v>25600</v>
      </c>
      <c r="F4046" s="62" t="s">
        <v>1963</v>
      </c>
      <c r="G4046" s="62" t="s">
        <v>1587</v>
      </c>
      <c r="H4046" s="62" t="s">
        <v>1551</v>
      </c>
    </row>
    <row r="4047" spans="1:8" x14ac:dyDescent="0.2">
      <c r="A4047" s="27" t="s">
        <v>3113</v>
      </c>
      <c r="B4047" s="78">
        <v>39881</v>
      </c>
      <c r="C4047" s="63">
        <v>7</v>
      </c>
      <c r="D4047" s="70" t="s">
        <v>348</v>
      </c>
      <c r="E4047" s="27">
        <v>16300</v>
      </c>
      <c r="F4047" s="62" t="s">
        <v>1963</v>
      </c>
      <c r="G4047" s="62" t="s">
        <v>1587</v>
      </c>
      <c r="H4047" s="62" t="s">
        <v>1528</v>
      </c>
    </row>
    <row r="4048" spans="1:8" x14ac:dyDescent="0.2">
      <c r="A4048" s="27" t="s">
        <v>3114</v>
      </c>
      <c r="B4048" s="78">
        <v>39881</v>
      </c>
      <c r="C4048" s="63">
        <v>1038</v>
      </c>
      <c r="D4048" s="70" t="s">
        <v>348</v>
      </c>
      <c r="E4048" s="27">
        <v>13200</v>
      </c>
      <c r="F4048" s="62" t="s">
        <v>1610</v>
      </c>
      <c r="G4048" s="62" t="s">
        <v>1587</v>
      </c>
      <c r="H4048" s="62" t="s">
        <v>1576</v>
      </c>
    </row>
    <row r="4049" spans="1:8" x14ac:dyDescent="0.2">
      <c r="A4049" s="27" t="s">
        <v>3115</v>
      </c>
      <c r="B4049" s="78">
        <v>39882</v>
      </c>
      <c r="C4049" s="63">
        <v>1261</v>
      </c>
      <c r="D4049" s="70" t="s">
        <v>348</v>
      </c>
      <c r="E4049" s="27">
        <v>19200</v>
      </c>
      <c r="F4049" s="62" t="s">
        <v>1610</v>
      </c>
      <c r="G4049" s="62" t="s">
        <v>1587</v>
      </c>
      <c r="H4049" s="62" t="s">
        <v>2964</v>
      </c>
    </row>
    <row r="4050" spans="1:8" x14ac:dyDescent="0.2">
      <c r="A4050" s="27" t="s">
        <v>3116</v>
      </c>
      <c r="B4050" s="78">
        <v>39885</v>
      </c>
      <c r="C4050" s="63">
        <v>912</v>
      </c>
      <c r="D4050" s="64" t="s">
        <v>362</v>
      </c>
      <c r="E4050" s="27">
        <v>6610.07</v>
      </c>
      <c r="F4050" s="62" t="s">
        <v>2921</v>
      </c>
      <c r="G4050" s="62" t="s">
        <v>1588</v>
      </c>
      <c r="H4050" s="62" t="s">
        <v>2271</v>
      </c>
    </row>
    <row r="4051" spans="1:8" x14ac:dyDescent="0.2">
      <c r="A4051" s="27" t="s">
        <v>3117</v>
      </c>
      <c r="B4051" s="78">
        <v>39885</v>
      </c>
      <c r="C4051" s="63">
        <v>912</v>
      </c>
      <c r="D4051" s="64" t="s">
        <v>362</v>
      </c>
      <c r="E4051" s="27">
        <v>290</v>
      </c>
      <c r="F4051" s="62" t="s">
        <v>2921</v>
      </c>
      <c r="G4051" s="62" t="s">
        <v>1588</v>
      </c>
      <c r="H4051" s="62" t="s">
        <v>2271</v>
      </c>
    </row>
    <row r="4052" spans="1:8" x14ac:dyDescent="0.2">
      <c r="A4052" s="27" t="s">
        <v>3118</v>
      </c>
      <c r="B4052" s="78">
        <v>39888</v>
      </c>
      <c r="C4052" s="63">
        <v>44</v>
      </c>
      <c r="D4052" s="64" t="s">
        <v>362</v>
      </c>
      <c r="E4052" s="27">
        <v>3701.94</v>
      </c>
      <c r="F4052" s="62" t="s">
        <v>2921</v>
      </c>
      <c r="G4052" s="62" t="s">
        <v>1587</v>
      </c>
      <c r="H4052" s="62" t="s">
        <v>1597</v>
      </c>
    </row>
    <row r="4053" spans="1:8" x14ac:dyDescent="0.2">
      <c r="A4053" s="27" t="s">
        <v>3119</v>
      </c>
      <c r="B4053" s="78">
        <v>39888</v>
      </c>
      <c r="C4053" s="63">
        <v>144</v>
      </c>
      <c r="D4053" s="64" t="s">
        <v>362</v>
      </c>
      <c r="E4053" s="27">
        <v>100</v>
      </c>
      <c r="F4053" s="62" t="s">
        <v>1594</v>
      </c>
      <c r="G4053" s="62" t="s">
        <v>1587</v>
      </c>
      <c r="H4053" s="62" t="s">
        <v>1538</v>
      </c>
    </row>
    <row r="4054" spans="1:8" x14ac:dyDescent="0.2">
      <c r="A4054" s="27" t="s">
        <v>3120</v>
      </c>
      <c r="B4054" s="78">
        <v>39888</v>
      </c>
      <c r="C4054" s="63">
        <v>1262</v>
      </c>
      <c r="D4054" s="64" t="s">
        <v>362</v>
      </c>
      <c r="E4054" s="27">
        <v>500</v>
      </c>
      <c r="F4054" s="62" t="s">
        <v>1594</v>
      </c>
      <c r="G4054" s="62" t="s">
        <v>1587</v>
      </c>
      <c r="H4054" s="62" t="s">
        <v>1538</v>
      </c>
    </row>
    <row r="4055" spans="1:8" x14ac:dyDescent="0.2">
      <c r="A4055" s="27" t="s">
        <v>3121</v>
      </c>
      <c r="B4055" s="78">
        <v>39888</v>
      </c>
      <c r="C4055" s="63">
        <v>989</v>
      </c>
      <c r="D4055" s="64" t="s">
        <v>362</v>
      </c>
      <c r="E4055" s="27">
        <v>535.08000000000004</v>
      </c>
      <c r="F4055" s="62" t="s">
        <v>1594</v>
      </c>
      <c r="G4055" s="62" t="s">
        <v>1587</v>
      </c>
      <c r="H4055" s="62" t="s">
        <v>3122</v>
      </c>
    </row>
    <row r="4056" spans="1:8" x14ac:dyDescent="0.2">
      <c r="A4056" s="27" t="s">
        <v>3123</v>
      </c>
      <c r="B4056" s="78">
        <v>39888</v>
      </c>
      <c r="C4056" s="63">
        <v>327</v>
      </c>
      <c r="D4056" s="64" t="s">
        <v>362</v>
      </c>
      <c r="E4056" s="27">
        <v>382.2</v>
      </c>
      <c r="F4056" s="62" t="s">
        <v>1594</v>
      </c>
      <c r="G4056" s="62" t="s">
        <v>1587</v>
      </c>
      <c r="H4056" s="62" t="s">
        <v>1597</v>
      </c>
    </row>
    <row r="4057" spans="1:8" x14ac:dyDescent="0.2">
      <c r="A4057" s="27" t="s">
        <v>3124</v>
      </c>
      <c r="B4057" s="78">
        <v>39888</v>
      </c>
      <c r="C4057" s="63">
        <v>928</v>
      </c>
      <c r="D4057" s="64" t="s">
        <v>362</v>
      </c>
      <c r="E4057" s="27">
        <v>496</v>
      </c>
      <c r="F4057" s="62" t="s">
        <v>1594</v>
      </c>
      <c r="G4057" s="62" t="s">
        <v>1587</v>
      </c>
      <c r="H4057" s="62" t="s">
        <v>1528</v>
      </c>
    </row>
    <row r="4058" spans="1:8" x14ac:dyDescent="0.2">
      <c r="A4058" s="27" t="s">
        <v>3125</v>
      </c>
      <c r="B4058" s="78">
        <v>39888</v>
      </c>
      <c r="C4058" s="63">
        <v>1183</v>
      </c>
      <c r="D4058" s="64" t="s">
        <v>362</v>
      </c>
      <c r="E4058" s="27">
        <v>415</v>
      </c>
      <c r="F4058" s="62" t="s">
        <v>3037</v>
      </c>
      <c r="G4058" s="62" t="s">
        <v>1587</v>
      </c>
      <c r="H4058" s="62" t="s">
        <v>1528</v>
      </c>
    </row>
    <row r="4059" spans="1:8" x14ac:dyDescent="0.2">
      <c r="A4059" s="27" t="s">
        <v>3126</v>
      </c>
      <c r="B4059" s="78">
        <v>39888</v>
      </c>
      <c r="C4059" s="63">
        <v>19</v>
      </c>
      <c r="D4059" s="64" t="s">
        <v>362</v>
      </c>
      <c r="E4059" s="27">
        <v>415</v>
      </c>
      <c r="F4059" s="62" t="s">
        <v>1963</v>
      </c>
      <c r="G4059" s="62" t="s">
        <v>1587</v>
      </c>
      <c r="H4059" s="62" t="s">
        <v>1528</v>
      </c>
    </row>
    <row r="4060" spans="1:8" x14ac:dyDescent="0.2">
      <c r="A4060" s="27" t="s">
        <v>3127</v>
      </c>
      <c r="B4060" s="78">
        <v>39888</v>
      </c>
      <c r="C4060" s="63">
        <v>313</v>
      </c>
      <c r="D4060" s="64" t="s">
        <v>362</v>
      </c>
      <c r="E4060" s="27">
        <v>415</v>
      </c>
      <c r="F4060" s="62" t="s">
        <v>1610</v>
      </c>
      <c r="G4060" s="62" t="s">
        <v>1587</v>
      </c>
      <c r="H4060" s="62" t="s">
        <v>1597</v>
      </c>
    </row>
    <row r="4061" spans="1:8" x14ac:dyDescent="0.2">
      <c r="A4061" s="27" t="s">
        <v>3128</v>
      </c>
      <c r="B4061" s="78">
        <v>39889</v>
      </c>
      <c r="C4061" s="63">
        <v>469</v>
      </c>
      <c r="D4061" s="64" t="s">
        <v>362</v>
      </c>
      <c r="E4061" s="27">
        <v>382</v>
      </c>
      <c r="F4061" s="62" t="s">
        <v>1594</v>
      </c>
      <c r="G4061" s="62" t="s">
        <v>1587</v>
      </c>
      <c r="H4061" s="62" t="s">
        <v>1597</v>
      </c>
    </row>
    <row r="4062" spans="1:8" x14ac:dyDescent="0.2">
      <c r="A4062" s="27" t="s">
        <v>3129</v>
      </c>
      <c r="B4062" s="78">
        <v>39889</v>
      </c>
      <c r="C4062" s="63">
        <v>1220</v>
      </c>
      <c r="D4062" s="64" t="s">
        <v>362</v>
      </c>
      <c r="E4062" s="27">
        <v>415</v>
      </c>
      <c r="F4062" s="62" t="s">
        <v>1594</v>
      </c>
      <c r="G4062" s="62" t="s">
        <v>1587</v>
      </c>
      <c r="H4062" s="62" t="s">
        <v>1528</v>
      </c>
    </row>
    <row r="4063" spans="1:8" x14ac:dyDescent="0.2">
      <c r="A4063" s="27" t="s">
        <v>3130</v>
      </c>
      <c r="B4063" s="78">
        <v>39889</v>
      </c>
      <c r="C4063" s="63">
        <v>243</v>
      </c>
      <c r="D4063" s="64" t="s">
        <v>362</v>
      </c>
      <c r="E4063" s="27">
        <v>534</v>
      </c>
      <c r="F4063" s="62" t="s">
        <v>1594</v>
      </c>
      <c r="G4063" s="62" t="s">
        <v>1587</v>
      </c>
      <c r="H4063" s="62" t="s">
        <v>1535</v>
      </c>
    </row>
    <row r="4064" spans="1:8" x14ac:dyDescent="0.2">
      <c r="A4064" s="27" t="s">
        <v>3131</v>
      </c>
      <c r="B4064" s="78">
        <v>39889</v>
      </c>
      <c r="C4064" s="63">
        <v>243</v>
      </c>
      <c r="D4064" s="64" t="s">
        <v>362</v>
      </c>
      <c r="E4064" s="27">
        <v>529</v>
      </c>
      <c r="F4064" s="62" t="s">
        <v>1594</v>
      </c>
      <c r="G4064" s="62" t="s">
        <v>1587</v>
      </c>
      <c r="H4064" s="62" t="s">
        <v>1535</v>
      </c>
    </row>
    <row r="4065" spans="1:8" x14ac:dyDescent="0.2">
      <c r="A4065" s="27" t="s">
        <v>3132</v>
      </c>
      <c r="B4065" s="78">
        <v>39889</v>
      </c>
      <c r="C4065" s="63">
        <v>431</v>
      </c>
      <c r="D4065" s="64" t="s">
        <v>362</v>
      </c>
      <c r="E4065" s="27">
        <v>635</v>
      </c>
      <c r="F4065" s="62" t="s">
        <v>1594</v>
      </c>
      <c r="G4065" s="62" t="s">
        <v>1587</v>
      </c>
      <c r="H4065" s="62" t="s">
        <v>1597</v>
      </c>
    </row>
    <row r="4066" spans="1:8" x14ac:dyDescent="0.2">
      <c r="A4066" s="27" t="s">
        <v>3133</v>
      </c>
      <c r="B4066" s="78">
        <v>39889</v>
      </c>
      <c r="C4066" s="63">
        <v>269</v>
      </c>
      <c r="D4066" s="64" t="s">
        <v>362</v>
      </c>
      <c r="E4066" s="27">
        <v>492</v>
      </c>
      <c r="F4066" s="62" t="s">
        <v>1594</v>
      </c>
      <c r="G4066" s="62" t="s">
        <v>1587</v>
      </c>
      <c r="H4066" s="62" t="s">
        <v>1597</v>
      </c>
    </row>
    <row r="4067" spans="1:8" x14ac:dyDescent="0.2">
      <c r="A4067" s="27" t="s">
        <v>3134</v>
      </c>
      <c r="B4067" s="78">
        <v>39889</v>
      </c>
      <c r="C4067" s="63">
        <v>181</v>
      </c>
      <c r="D4067" s="64" t="s">
        <v>342</v>
      </c>
      <c r="E4067" s="27">
        <v>16400</v>
      </c>
      <c r="F4067" s="62" t="s">
        <v>1594</v>
      </c>
      <c r="G4067" s="62" t="s">
        <v>1587</v>
      </c>
      <c r="H4067" s="62" t="s">
        <v>1557</v>
      </c>
    </row>
    <row r="4068" spans="1:8" x14ac:dyDescent="0.2">
      <c r="A4068" s="27" t="s">
        <v>3135</v>
      </c>
      <c r="B4068" s="78">
        <v>39889</v>
      </c>
      <c r="C4068" s="63">
        <v>680</v>
      </c>
      <c r="D4068" s="70" t="s">
        <v>342</v>
      </c>
      <c r="E4068" s="27">
        <v>16200</v>
      </c>
      <c r="F4068" s="62" t="s">
        <v>1610</v>
      </c>
      <c r="G4068" s="62" t="s">
        <v>1587</v>
      </c>
      <c r="H4068" s="62" t="s">
        <v>1557</v>
      </c>
    </row>
    <row r="4069" spans="1:8" x14ac:dyDescent="0.2">
      <c r="A4069" s="27" t="s">
        <v>3136</v>
      </c>
      <c r="B4069" s="78">
        <v>39889</v>
      </c>
      <c r="C4069" s="63">
        <v>7</v>
      </c>
      <c r="D4069" s="64" t="s">
        <v>231</v>
      </c>
      <c r="E4069" s="27">
        <v>18450</v>
      </c>
      <c r="F4069" s="62" t="s">
        <v>1963</v>
      </c>
      <c r="G4069" s="62" t="s">
        <v>1587</v>
      </c>
      <c r="H4069" s="62" t="s">
        <v>1528</v>
      </c>
    </row>
    <row r="4070" spans="1:8" x14ac:dyDescent="0.2">
      <c r="A4070" s="27" t="s">
        <v>3137</v>
      </c>
      <c r="B4070" s="78">
        <v>39889</v>
      </c>
      <c r="C4070" s="63">
        <v>1185</v>
      </c>
      <c r="D4070" s="64" t="s">
        <v>231</v>
      </c>
      <c r="E4070" s="27">
        <v>14950</v>
      </c>
      <c r="F4070" s="62" t="s">
        <v>1963</v>
      </c>
      <c r="G4070" s="62" t="s">
        <v>1587</v>
      </c>
      <c r="H4070" s="62" t="s">
        <v>1528</v>
      </c>
    </row>
    <row r="4071" spans="1:8" x14ac:dyDescent="0.2">
      <c r="A4071" s="27" t="s">
        <v>3138</v>
      </c>
      <c r="B4071" s="78">
        <v>39890</v>
      </c>
      <c r="C4071" s="63">
        <v>700</v>
      </c>
      <c r="D4071" s="70" t="s">
        <v>102</v>
      </c>
      <c r="E4071" s="27">
        <v>14482.56</v>
      </c>
      <c r="F4071" s="62" t="s">
        <v>1594</v>
      </c>
      <c r="G4071" s="62" t="s">
        <v>1587</v>
      </c>
      <c r="H4071" s="62" t="s">
        <v>1551</v>
      </c>
    </row>
    <row r="4072" spans="1:8" x14ac:dyDescent="0.2">
      <c r="A4072" s="27" t="s">
        <v>3139</v>
      </c>
      <c r="B4072" s="78">
        <v>39890</v>
      </c>
      <c r="C4072" s="63">
        <v>1256</v>
      </c>
      <c r="D4072" s="64" t="s">
        <v>102</v>
      </c>
      <c r="E4072" s="27">
        <v>14482.56</v>
      </c>
      <c r="F4072" s="62" t="s">
        <v>1610</v>
      </c>
      <c r="G4072" s="62" t="s">
        <v>1587</v>
      </c>
      <c r="H4072" s="62" t="s">
        <v>1597</v>
      </c>
    </row>
    <row r="4073" spans="1:8" x14ac:dyDescent="0.2">
      <c r="A4073" s="27" t="s">
        <v>3140</v>
      </c>
      <c r="B4073" s="78">
        <v>39895</v>
      </c>
      <c r="C4073" s="63">
        <v>663</v>
      </c>
      <c r="D4073" s="64" t="s">
        <v>102</v>
      </c>
      <c r="E4073" s="27">
        <v>14482.56</v>
      </c>
      <c r="F4073" s="62" t="s">
        <v>1610</v>
      </c>
      <c r="G4073" s="62" t="s">
        <v>1587</v>
      </c>
      <c r="H4073" s="62" t="s">
        <v>1538</v>
      </c>
    </row>
    <row r="4074" spans="1:8" x14ac:dyDescent="0.2">
      <c r="A4074" s="27" t="s">
        <v>3141</v>
      </c>
      <c r="B4074" s="78">
        <v>39895</v>
      </c>
      <c r="C4074" s="63">
        <v>475</v>
      </c>
      <c r="D4074" s="64" t="s">
        <v>102</v>
      </c>
      <c r="E4074" s="27">
        <v>14482.56</v>
      </c>
      <c r="F4074" s="62" t="s">
        <v>1610</v>
      </c>
      <c r="G4074" s="62" t="s">
        <v>1587</v>
      </c>
      <c r="H4074" s="62" t="s">
        <v>1597</v>
      </c>
    </row>
    <row r="4075" spans="1:8" x14ac:dyDescent="0.2">
      <c r="A4075" s="27" t="s">
        <v>3142</v>
      </c>
      <c r="B4075" s="78">
        <v>39895</v>
      </c>
      <c r="C4075" s="63">
        <v>1263</v>
      </c>
      <c r="D4075" s="64" t="s">
        <v>102</v>
      </c>
      <c r="E4075" s="27">
        <v>14482.56</v>
      </c>
      <c r="F4075" s="62" t="s">
        <v>1610</v>
      </c>
      <c r="G4075" s="62" t="s">
        <v>1587</v>
      </c>
      <c r="H4075" s="62" t="s">
        <v>1538</v>
      </c>
    </row>
    <row r="4076" spans="1:8" x14ac:dyDescent="0.2">
      <c r="A4076" s="27" t="s">
        <v>3143</v>
      </c>
      <c r="B4076" s="78">
        <v>39895</v>
      </c>
      <c r="C4076" s="63">
        <v>64</v>
      </c>
      <c r="D4076" s="64" t="s">
        <v>102</v>
      </c>
      <c r="E4076" s="27">
        <v>14482.56</v>
      </c>
      <c r="F4076" s="62" t="s">
        <v>1610</v>
      </c>
      <c r="G4076" s="62" t="s">
        <v>1587</v>
      </c>
      <c r="H4076" s="62" t="s">
        <v>1597</v>
      </c>
    </row>
    <row r="4077" spans="1:8" x14ac:dyDescent="0.2">
      <c r="A4077" s="27" t="s">
        <v>3144</v>
      </c>
      <c r="B4077" s="78">
        <v>39895</v>
      </c>
      <c r="C4077" s="63">
        <v>1236</v>
      </c>
      <c r="D4077" s="70" t="s">
        <v>319</v>
      </c>
      <c r="E4077" s="27">
        <v>15300</v>
      </c>
      <c r="F4077" s="62" t="s">
        <v>1963</v>
      </c>
      <c r="G4077" s="62" t="s">
        <v>1587</v>
      </c>
      <c r="H4077" s="62" t="s">
        <v>1528</v>
      </c>
    </row>
    <row r="4078" spans="1:8" x14ac:dyDescent="0.2">
      <c r="A4078" s="27" t="s">
        <v>3145</v>
      </c>
      <c r="B4078" s="78">
        <v>39897</v>
      </c>
      <c r="C4078" s="63">
        <v>290</v>
      </c>
      <c r="D4078" s="70" t="s">
        <v>319</v>
      </c>
      <c r="E4078" s="27">
        <v>6615</v>
      </c>
      <c r="F4078" s="62" t="s">
        <v>1594</v>
      </c>
      <c r="G4078" s="62" t="s">
        <v>1587</v>
      </c>
      <c r="H4078" s="62" t="s">
        <v>1528</v>
      </c>
    </row>
    <row r="4079" spans="1:8" x14ac:dyDescent="0.2">
      <c r="A4079" s="27" t="s">
        <v>3146</v>
      </c>
      <c r="B4079" s="78">
        <v>39897</v>
      </c>
      <c r="C4079" s="63">
        <v>744</v>
      </c>
      <c r="D4079" s="64" t="s">
        <v>905</v>
      </c>
      <c r="E4079" s="27">
        <v>525</v>
      </c>
      <c r="F4079" s="62" t="s">
        <v>1594</v>
      </c>
      <c r="G4079" s="62" t="s">
        <v>1588</v>
      </c>
      <c r="H4079" s="62" t="s">
        <v>1607</v>
      </c>
    </row>
    <row r="4080" spans="1:8" x14ac:dyDescent="0.2">
      <c r="A4080" s="27" t="s">
        <v>3147</v>
      </c>
      <c r="B4080" s="78">
        <v>39897</v>
      </c>
      <c r="C4080" s="63">
        <v>1236</v>
      </c>
      <c r="D4080" s="64" t="s">
        <v>905</v>
      </c>
      <c r="E4080" s="27">
        <v>464.76</v>
      </c>
      <c r="F4080" s="62" t="s">
        <v>1963</v>
      </c>
      <c r="G4080" s="62" t="s">
        <v>1587</v>
      </c>
      <c r="H4080" s="62" t="s">
        <v>1528</v>
      </c>
    </row>
    <row r="4081" spans="1:8" x14ac:dyDescent="0.2">
      <c r="A4081" s="27" t="s">
        <v>3148</v>
      </c>
      <c r="B4081" s="78">
        <v>39898</v>
      </c>
      <c r="C4081" s="63">
        <v>844</v>
      </c>
      <c r="D4081" s="64" t="s">
        <v>905</v>
      </c>
      <c r="E4081" s="27">
        <v>2694.18</v>
      </c>
      <c r="F4081" s="62" t="s">
        <v>1594</v>
      </c>
      <c r="G4081" s="62" t="s">
        <v>1587</v>
      </c>
      <c r="H4081" s="62" t="s">
        <v>1597</v>
      </c>
    </row>
    <row r="4082" spans="1:8" x14ac:dyDescent="0.2">
      <c r="A4082" s="27" t="s">
        <v>3149</v>
      </c>
      <c r="B4082" s="78">
        <v>39899</v>
      </c>
      <c r="C4082" s="63">
        <v>1258</v>
      </c>
      <c r="D4082" s="64" t="s">
        <v>905</v>
      </c>
      <c r="E4082" s="27">
        <v>14509</v>
      </c>
      <c r="F4082" s="62" t="s">
        <v>1594</v>
      </c>
      <c r="G4082" s="62" t="s">
        <v>1587</v>
      </c>
      <c r="H4082" s="62" t="s">
        <v>1528</v>
      </c>
    </row>
    <row r="4083" spans="1:8" x14ac:dyDescent="0.2">
      <c r="A4083" s="27" t="s">
        <v>3150</v>
      </c>
      <c r="B4083" s="78">
        <v>39899</v>
      </c>
      <c r="C4083" s="63">
        <v>1199</v>
      </c>
      <c r="D4083" s="70" t="s">
        <v>1120</v>
      </c>
      <c r="E4083" s="27">
        <v>335</v>
      </c>
      <c r="F4083" s="62" t="s">
        <v>1610</v>
      </c>
      <c r="G4083" s="62" t="s">
        <v>1587</v>
      </c>
      <c r="H4083" s="62" t="s">
        <v>1597</v>
      </c>
    </row>
    <row r="4084" spans="1:8" x14ac:dyDescent="0.2">
      <c r="A4084" s="27" t="s">
        <v>3151</v>
      </c>
      <c r="B4084" s="78">
        <v>39899</v>
      </c>
      <c r="C4084" s="63">
        <v>1258</v>
      </c>
      <c r="D4084" s="64" t="s">
        <v>766</v>
      </c>
      <c r="E4084" s="27">
        <v>1790.25</v>
      </c>
      <c r="F4084" s="62" t="s">
        <v>1594</v>
      </c>
      <c r="G4084" s="62" t="s">
        <v>1587</v>
      </c>
      <c r="H4084" s="62" t="s">
        <v>1528</v>
      </c>
    </row>
    <row r="4085" spans="1:8" x14ac:dyDescent="0.2">
      <c r="A4085" s="27" t="s">
        <v>3152</v>
      </c>
      <c r="B4085" s="78">
        <v>39899</v>
      </c>
      <c r="C4085" s="63">
        <v>680</v>
      </c>
      <c r="D4085" s="64" t="s">
        <v>766</v>
      </c>
      <c r="E4085" s="27">
        <v>1790.25</v>
      </c>
      <c r="F4085" s="62" t="s">
        <v>1610</v>
      </c>
      <c r="G4085" s="62" t="s">
        <v>1587</v>
      </c>
      <c r="H4085" s="62" t="s">
        <v>1557</v>
      </c>
    </row>
    <row r="4086" spans="1:8" x14ac:dyDescent="0.2">
      <c r="A4086" s="27" t="s">
        <v>3153</v>
      </c>
      <c r="B4086" s="78">
        <v>39902</v>
      </c>
      <c r="C4086" s="63">
        <v>721</v>
      </c>
      <c r="D4086" s="64" t="s">
        <v>766</v>
      </c>
      <c r="E4086" s="27">
        <v>-1790.25</v>
      </c>
      <c r="F4086" s="62" t="s">
        <v>1610</v>
      </c>
      <c r="G4086" s="62" t="s">
        <v>1587</v>
      </c>
      <c r="H4086" s="62" t="s">
        <v>1529</v>
      </c>
    </row>
    <row r="4087" spans="1:8" x14ac:dyDescent="0.2">
      <c r="A4087" s="27" t="s">
        <v>3154</v>
      </c>
      <c r="B4087" s="78">
        <v>39902</v>
      </c>
      <c r="C4087" s="63">
        <v>721</v>
      </c>
      <c r="D4087" s="64" t="s">
        <v>414</v>
      </c>
      <c r="E4087" s="27">
        <v>12600</v>
      </c>
      <c r="F4087" s="62" t="s">
        <v>1610</v>
      </c>
      <c r="G4087" s="62" t="s">
        <v>1587</v>
      </c>
      <c r="H4087" s="62" t="s">
        <v>1529</v>
      </c>
    </row>
    <row r="4088" spans="1:8" x14ac:dyDescent="0.2">
      <c r="A4088" s="27" t="s">
        <v>3155</v>
      </c>
      <c r="B4088" s="78">
        <v>39902</v>
      </c>
      <c r="C4088" s="63">
        <v>800</v>
      </c>
      <c r="D4088" s="64" t="s">
        <v>588</v>
      </c>
      <c r="E4088" s="27">
        <v>4698</v>
      </c>
      <c r="F4088" s="62" t="s">
        <v>1963</v>
      </c>
      <c r="G4088" s="62" t="s">
        <v>1587</v>
      </c>
      <c r="H4088" s="62" t="s">
        <v>1528</v>
      </c>
    </row>
    <row r="4089" spans="1:8" x14ac:dyDescent="0.2">
      <c r="A4089" s="27" t="s">
        <v>3156</v>
      </c>
      <c r="B4089" s="78">
        <v>39902</v>
      </c>
      <c r="C4089" s="63">
        <v>1183</v>
      </c>
      <c r="D4089" s="64" t="s">
        <v>588</v>
      </c>
      <c r="E4089" s="27">
        <v>360</v>
      </c>
      <c r="F4089" s="62" t="s">
        <v>3037</v>
      </c>
      <c r="G4089" s="62" t="s">
        <v>1587</v>
      </c>
      <c r="H4089" s="62" t="s">
        <v>1528</v>
      </c>
    </row>
    <row r="4090" spans="1:8" x14ac:dyDescent="0.2">
      <c r="A4090" s="27" t="s">
        <v>3157</v>
      </c>
      <c r="B4090" s="78">
        <v>39903</v>
      </c>
      <c r="C4090" s="63">
        <v>1264</v>
      </c>
      <c r="D4090" s="64" t="s">
        <v>588</v>
      </c>
      <c r="E4090" s="27">
        <v>120</v>
      </c>
      <c r="F4090" s="62" t="s">
        <v>1963</v>
      </c>
      <c r="G4090" s="62" t="s">
        <v>1587</v>
      </c>
      <c r="H4090" s="62" t="s">
        <v>1528</v>
      </c>
    </row>
    <row r="4091" spans="1:8" x14ac:dyDescent="0.2">
      <c r="A4091" s="27" t="s">
        <v>3158</v>
      </c>
      <c r="B4091" s="78">
        <v>39903</v>
      </c>
      <c r="C4091" s="63">
        <v>1265</v>
      </c>
      <c r="D4091" s="64" t="s">
        <v>1029</v>
      </c>
      <c r="E4091" s="27">
        <v>628</v>
      </c>
      <c r="F4091" s="62" t="s">
        <v>1610</v>
      </c>
      <c r="G4091" s="62" t="s">
        <v>1587</v>
      </c>
      <c r="H4091" s="62" t="s">
        <v>1597</v>
      </c>
    </row>
    <row r="4092" spans="1:8" x14ac:dyDescent="0.2">
      <c r="A4092" s="27" t="s">
        <v>3159</v>
      </c>
      <c r="B4092" s="78">
        <v>39903</v>
      </c>
      <c r="C4092" s="63">
        <v>431</v>
      </c>
      <c r="D4092" s="70" t="s">
        <v>249</v>
      </c>
      <c r="E4092" s="27">
        <v>42500</v>
      </c>
      <c r="F4092" s="62" t="s">
        <v>1594</v>
      </c>
      <c r="G4092" s="62" t="s">
        <v>1587</v>
      </c>
      <c r="H4092" s="62" t="s">
        <v>1597</v>
      </c>
    </row>
    <row r="4093" spans="1:8" x14ac:dyDescent="0.2">
      <c r="A4093" s="27" t="s">
        <v>3160</v>
      </c>
      <c r="B4093" s="78">
        <v>39903</v>
      </c>
      <c r="C4093" s="63">
        <v>824</v>
      </c>
      <c r="D4093" s="70" t="s">
        <v>472</v>
      </c>
      <c r="E4093" s="27">
        <v>1596</v>
      </c>
      <c r="F4093" s="62" t="s">
        <v>1610</v>
      </c>
      <c r="G4093" s="62" t="s">
        <v>1587</v>
      </c>
      <c r="H4093" s="62" t="s">
        <v>1544</v>
      </c>
    </row>
    <row r="4094" spans="1:8" x14ac:dyDescent="0.2">
      <c r="A4094" s="27" t="s">
        <v>3161</v>
      </c>
      <c r="B4094" s="78">
        <v>39903</v>
      </c>
      <c r="C4094" s="63">
        <v>1236</v>
      </c>
      <c r="D4094" s="70" t="s">
        <v>472</v>
      </c>
      <c r="E4094" s="27">
        <v>8550</v>
      </c>
      <c r="F4094" s="62" t="s">
        <v>1963</v>
      </c>
      <c r="G4094" s="62" t="s">
        <v>1587</v>
      </c>
      <c r="H4094" s="62" t="s">
        <v>1528</v>
      </c>
    </row>
    <row r="4095" spans="1:8" x14ac:dyDescent="0.2">
      <c r="A4095" s="27" t="s">
        <v>3162</v>
      </c>
      <c r="B4095" s="78">
        <v>39904</v>
      </c>
      <c r="C4095" s="63">
        <v>690</v>
      </c>
      <c r="D4095" s="64" t="s">
        <v>819</v>
      </c>
      <c r="E4095" s="27">
        <v>461.72</v>
      </c>
      <c r="F4095" s="62" t="s">
        <v>1610</v>
      </c>
      <c r="G4095" s="62" t="s">
        <v>1587</v>
      </c>
      <c r="H4095" s="62" t="s">
        <v>1597</v>
      </c>
    </row>
    <row r="4096" spans="1:8" x14ac:dyDescent="0.2">
      <c r="A4096" s="27" t="s">
        <v>3163</v>
      </c>
      <c r="B4096" s="78">
        <v>39905</v>
      </c>
      <c r="C4096" s="63">
        <v>351</v>
      </c>
      <c r="D4096" s="64" t="s">
        <v>819</v>
      </c>
      <c r="E4096" s="27">
        <v>536.84</v>
      </c>
      <c r="F4096" s="62" t="s">
        <v>2921</v>
      </c>
      <c r="G4096" s="62" t="s">
        <v>1587</v>
      </c>
      <c r="H4096" s="62" t="s">
        <v>1597</v>
      </c>
    </row>
    <row r="4097" spans="1:8" x14ac:dyDescent="0.2">
      <c r="A4097" s="27" t="s">
        <v>3164</v>
      </c>
      <c r="B4097" s="78">
        <v>39905</v>
      </c>
      <c r="C4097" s="63">
        <v>1211</v>
      </c>
      <c r="D4097" s="64" t="s">
        <v>819</v>
      </c>
      <c r="E4097" s="27">
        <v>464.22</v>
      </c>
      <c r="F4097" s="62" t="s">
        <v>1594</v>
      </c>
      <c r="G4097" s="62" t="s">
        <v>1587</v>
      </c>
      <c r="H4097" s="62" t="s">
        <v>1597</v>
      </c>
    </row>
    <row r="4098" spans="1:8" x14ac:dyDescent="0.2">
      <c r="A4098" s="27" t="s">
        <v>3165</v>
      </c>
      <c r="B4098" s="78">
        <v>39905</v>
      </c>
      <c r="C4098" s="63">
        <v>857</v>
      </c>
      <c r="D4098" s="70" t="s">
        <v>1047</v>
      </c>
      <c r="E4098" s="27">
        <v>590</v>
      </c>
      <c r="F4098" s="62" t="s">
        <v>1594</v>
      </c>
      <c r="G4098" s="62" t="s">
        <v>1587</v>
      </c>
      <c r="H4098" s="62" t="s">
        <v>1557</v>
      </c>
    </row>
    <row r="4099" spans="1:8" x14ac:dyDescent="0.2">
      <c r="A4099" s="27" t="s">
        <v>3166</v>
      </c>
      <c r="B4099" s="78">
        <v>39905</v>
      </c>
      <c r="C4099" s="63">
        <v>577</v>
      </c>
      <c r="D4099" s="64" t="s">
        <v>243</v>
      </c>
      <c r="E4099" s="27">
        <v>29200</v>
      </c>
      <c r="F4099" s="62" t="s">
        <v>1594</v>
      </c>
      <c r="G4099" s="62" t="s">
        <v>1587</v>
      </c>
      <c r="H4099" s="62" t="s">
        <v>1597</v>
      </c>
    </row>
    <row r="4100" spans="1:8" x14ac:dyDescent="0.2">
      <c r="A4100" s="27" t="s">
        <v>3167</v>
      </c>
      <c r="B4100" s="78">
        <v>39905</v>
      </c>
      <c r="C4100" s="63">
        <v>321</v>
      </c>
      <c r="D4100" s="64" t="s">
        <v>243</v>
      </c>
      <c r="E4100" s="27">
        <v>200</v>
      </c>
      <c r="F4100" s="62" t="s">
        <v>1594</v>
      </c>
      <c r="G4100" s="62" t="s">
        <v>1587</v>
      </c>
      <c r="H4100" s="62" t="s">
        <v>1597</v>
      </c>
    </row>
    <row r="4101" spans="1:8" x14ac:dyDescent="0.2">
      <c r="A4101" s="27" t="s">
        <v>3168</v>
      </c>
      <c r="B4101" s="78">
        <v>39905</v>
      </c>
      <c r="C4101" s="63">
        <v>365</v>
      </c>
      <c r="D4101" s="64" t="s">
        <v>3169</v>
      </c>
      <c r="E4101" s="27">
        <v>110</v>
      </c>
      <c r="F4101" s="62" t="s">
        <v>1594</v>
      </c>
      <c r="G4101" s="62" t="s">
        <v>1587</v>
      </c>
      <c r="H4101" s="62" t="s">
        <v>1597</v>
      </c>
    </row>
    <row r="4102" spans="1:8" x14ac:dyDescent="0.2">
      <c r="A4102" s="27" t="s">
        <v>3170</v>
      </c>
      <c r="B4102" s="78">
        <v>39905</v>
      </c>
      <c r="C4102" s="63">
        <v>689</v>
      </c>
      <c r="D4102" s="64" t="s">
        <v>1202</v>
      </c>
      <c r="E4102" s="27">
        <v>90</v>
      </c>
      <c r="F4102" s="62" t="s">
        <v>1594</v>
      </c>
      <c r="G4102" s="62" t="s">
        <v>1587</v>
      </c>
      <c r="H4102" s="62" t="s">
        <v>1536</v>
      </c>
    </row>
    <row r="4103" spans="1:8" x14ac:dyDescent="0.2">
      <c r="A4103" s="27" t="s">
        <v>3171</v>
      </c>
      <c r="B4103" s="78">
        <v>39905</v>
      </c>
      <c r="C4103" s="63">
        <v>978</v>
      </c>
      <c r="D4103" s="70" t="s">
        <v>1149</v>
      </c>
      <c r="E4103" s="27">
        <v>373</v>
      </c>
      <c r="F4103" s="62" t="s">
        <v>1963</v>
      </c>
      <c r="G4103" s="62" t="s">
        <v>1587</v>
      </c>
      <c r="H4103" s="62" t="s">
        <v>1528</v>
      </c>
    </row>
    <row r="4104" spans="1:8" x14ac:dyDescent="0.2">
      <c r="A4104" s="27" t="s">
        <v>3172</v>
      </c>
      <c r="B4104" s="78">
        <v>39906</v>
      </c>
      <c r="C4104" s="63">
        <v>1038</v>
      </c>
      <c r="D4104" s="70" t="s">
        <v>1149</v>
      </c>
      <c r="E4104" s="27">
        <v>280.73</v>
      </c>
      <c r="F4104" s="62" t="s">
        <v>1610</v>
      </c>
      <c r="G4104" s="62" t="s">
        <v>1587</v>
      </c>
      <c r="H4104" s="62" t="s">
        <v>1576</v>
      </c>
    </row>
    <row r="4105" spans="1:8" x14ac:dyDescent="0.2">
      <c r="A4105" s="27" t="s">
        <v>3173</v>
      </c>
      <c r="B4105" s="78">
        <v>39906</v>
      </c>
      <c r="C4105" s="63">
        <v>1038</v>
      </c>
      <c r="D4105" s="70" t="s">
        <v>1149</v>
      </c>
      <c r="E4105" s="27">
        <v>10.93</v>
      </c>
      <c r="F4105" s="62" t="s">
        <v>1610</v>
      </c>
      <c r="G4105" s="62" t="s">
        <v>1587</v>
      </c>
      <c r="H4105" s="62" t="s">
        <v>1576</v>
      </c>
    </row>
    <row r="4106" spans="1:8" x14ac:dyDescent="0.2">
      <c r="A4106" s="27" t="s">
        <v>3174</v>
      </c>
      <c r="B4106" s="78">
        <v>39910</v>
      </c>
      <c r="C4106" s="63">
        <v>591</v>
      </c>
      <c r="D4106" s="64" t="s">
        <v>1407</v>
      </c>
      <c r="E4106" s="27">
        <v>374.52</v>
      </c>
      <c r="F4106" s="62" t="s">
        <v>1963</v>
      </c>
      <c r="G4106" s="62" t="s">
        <v>1587</v>
      </c>
      <c r="H4106" s="62" t="s">
        <v>1528</v>
      </c>
    </row>
    <row r="4107" spans="1:8" x14ac:dyDescent="0.2">
      <c r="A4107" s="27" t="s">
        <v>3175</v>
      </c>
      <c r="B4107" s="78">
        <v>39910</v>
      </c>
      <c r="C4107" s="63">
        <v>43</v>
      </c>
      <c r="D4107" s="64" t="s">
        <v>109</v>
      </c>
      <c r="E4107" s="27">
        <v>19250</v>
      </c>
      <c r="F4107" s="62" t="s">
        <v>1594</v>
      </c>
      <c r="G4107" s="62" t="s">
        <v>1587</v>
      </c>
      <c r="H4107" s="62" t="s">
        <v>1597</v>
      </c>
    </row>
    <row r="4108" spans="1:8" x14ac:dyDescent="0.2">
      <c r="A4108" s="27" t="s">
        <v>3176</v>
      </c>
      <c r="B4108" s="78">
        <v>39910</v>
      </c>
      <c r="C4108" s="63">
        <v>1068</v>
      </c>
      <c r="D4108" s="64" t="s">
        <v>109</v>
      </c>
      <c r="E4108" s="27">
        <v>237.5</v>
      </c>
      <c r="F4108" s="62" t="s">
        <v>1594</v>
      </c>
      <c r="G4108" s="62" t="s">
        <v>1587</v>
      </c>
      <c r="H4108" s="62" t="s">
        <v>1597</v>
      </c>
    </row>
    <row r="4109" spans="1:8" x14ac:dyDescent="0.2">
      <c r="A4109" s="27" t="s">
        <v>3177</v>
      </c>
      <c r="B4109" s="78">
        <v>39910</v>
      </c>
      <c r="C4109" s="63">
        <v>828</v>
      </c>
      <c r="D4109" s="64" t="s">
        <v>109</v>
      </c>
      <c r="E4109" s="27">
        <v>21730</v>
      </c>
      <c r="F4109" s="62" t="s">
        <v>1594</v>
      </c>
      <c r="G4109" s="62" t="s">
        <v>1587</v>
      </c>
      <c r="H4109" s="62" t="s">
        <v>1597</v>
      </c>
    </row>
    <row r="4110" spans="1:8" x14ac:dyDescent="0.2">
      <c r="A4110" s="27" t="s">
        <v>3178</v>
      </c>
      <c r="B4110" s="78">
        <v>39910</v>
      </c>
      <c r="C4110" s="63">
        <v>1268</v>
      </c>
      <c r="D4110" s="64" t="s">
        <v>109</v>
      </c>
      <c r="E4110" s="27">
        <v>12195</v>
      </c>
      <c r="F4110" s="62" t="s">
        <v>1594</v>
      </c>
      <c r="G4110" s="62" t="s">
        <v>1587</v>
      </c>
      <c r="H4110" s="62" t="s">
        <v>2980</v>
      </c>
    </row>
    <row r="4111" spans="1:8" x14ac:dyDescent="0.2">
      <c r="A4111" s="27" t="s">
        <v>3179</v>
      </c>
      <c r="B4111" s="78">
        <v>39910</v>
      </c>
      <c r="C4111" s="63">
        <v>804</v>
      </c>
      <c r="D4111" s="64" t="s">
        <v>109</v>
      </c>
      <c r="E4111" s="27">
        <v>13915</v>
      </c>
      <c r="F4111" s="62" t="s">
        <v>1594</v>
      </c>
      <c r="G4111" s="62" t="s">
        <v>1587</v>
      </c>
      <c r="H4111" s="62" t="s">
        <v>1538</v>
      </c>
    </row>
    <row r="4112" spans="1:8" x14ac:dyDescent="0.2">
      <c r="A4112" s="27" t="s">
        <v>3180</v>
      </c>
      <c r="B4112" s="78">
        <v>39910</v>
      </c>
      <c r="C4112" s="63">
        <v>324</v>
      </c>
      <c r="D4112" s="64" t="s">
        <v>109</v>
      </c>
      <c r="E4112" s="27">
        <v>6490</v>
      </c>
      <c r="F4112" s="62" t="s">
        <v>1594</v>
      </c>
      <c r="G4112" s="62" t="s">
        <v>1587</v>
      </c>
      <c r="H4112" s="62" t="s">
        <v>1548</v>
      </c>
    </row>
    <row r="4113" spans="1:8" x14ac:dyDescent="0.2">
      <c r="A4113" s="27" t="s">
        <v>3181</v>
      </c>
      <c r="B4113" s="78">
        <v>39910</v>
      </c>
      <c r="C4113" s="63">
        <v>290</v>
      </c>
      <c r="D4113" s="64" t="s">
        <v>109</v>
      </c>
      <c r="E4113" s="27">
        <v>11300</v>
      </c>
      <c r="F4113" s="62" t="s">
        <v>1594</v>
      </c>
      <c r="G4113" s="62" t="s">
        <v>1587</v>
      </c>
      <c r="H4113" s="62" t="s">
        <v>1528</v>
      </c>
    </row>
    <row r="4114" spans="1:8" x14ac:dyDescent="0.2">
      <c r="A4114" s="27" t="s">
        <v>3182</v>
      </c>
      <c r="B4114" s="78">
        <v>39911</v>
      </c>
      <c r="C4114" s="63">
        <v>56</v>
      </c>
      <c r="D4114" s="64" t="s">
        <v>109</v>
      </c>
      <c r="E4114" s="27">
        <v>19185</v>
      </c>
      <c r="F4114" s="62" t="s">
        <v>1594</v>
      </c>
      <c r="G4114" s="62" t="s">
        <v>1587</v>
      </c>
      <c r="H4114" s="62" t="s">
        <v>2997</v>
      </c>
    </row>
    <row r="4115" spans="1:8" x14ac:dyDescent="0.2">
      <c r="A4115" s="27" t="s">
        <v>3183</v>
      </c>
      <c r="B4115" s="78">
        <v>39916</v>
      </c>
      <c r="C4115" s="63">
        <v>475</v>
      </c>
      <c r="D4115" s="70" t="s">
        <v>552</v>
      </c>
      <c r="E4115" s="27">
        <v>6658</v>
      </c>
      <c r="F4115" s="62" t="s">
        <v>1594</v>
      </c>
      <c r="G4115" s="62" t="s">
        <v>1587</v>
      </c>
      <c r="H4115" s="62" t="s">
        <v>1597</v>
      </c>
    </row>
    <row r="4116" spans="1:8" x14ac:dyDescent="0.2">
      <c r="A4116" s="27" t="s">
        <v>3184</v>
      </c>
      <c r="B4116" s="78">
        <v>39916</v>
      </c>
      <c r="C4116" s="63">
        <v>746</v>
      </c>
      <c r="D4116" s="70" t="s">
        <v>1023</v>
      </c>
      <c r="E4116" s="27">
        <v>665</v>
      </c>
      <c r="F4116" s="62" t="s">
        <v>1594</v>
      </c>
      <c r="G4116" s="62" t="s">
        <v>1587</v>
      </c>
      <c r="H4116" s="62" t="s">
        <v>1577</v>
      </c>
    </row>
    <row r="4117" spans="1:8" x14ac:dyDescent="0.2">
      <c r="A4117" s="27" t="s">
        <v>3185</v>
      </c>
      <c r="B4117" s="78">
        <v>39916</v>
      </c>
      <c r="C4117" s="63">
        <v>1267</v>
      </c>
      <c r="D4117" s="70" t="s">
        <v>1023</v>
      </c>
      <c r="E4117" s="27">
        <v>-30</v>
      </c>
      <c r="F4117" s="62" t="s">
        <v>1610</v>
      </c>
      <c r="G4117" s="62" t="s">
        <v>1587</v>
      </c>
      <c r="H4117" s="62" t="s">
        <v>1538</v>
      </c>
    </row>
    <row r="4118" spans="1:8" x14ac:dyDescent="0.2">
      <c r="A4118" s="27" t="s">
        <v>3186</v>
      </c>
      <c r="B4118" s="78">
        <v>39917</v>
      </c>
      <c r="C4118" s="63">
        <v>1269</v>
      </c>
      <c r="D4118" s="70" t="s">
        <v>459</v>
      </c>
      <c r="E4118" s="27">
        <v>11100</v>
      </c>
      <c r="F4118" s="62" t="s">
        <v>2538</v>
      </c>
      <c r="G4118" s="62" t="s">
        <v>1588</v>
      </c>
      <c r="H4118" s="62" t="s">
        <v>2975</v>
      </c>
    </row>
    <row r="4119" spans="1:8" x14ac:dyDescent="0.2">
      <c r="A4119" s="27" t="s">
        <v>3187</v>
      </c>
      <c r="B4119" s="78">
        <v>39917</v>
      </c>
      <c r="C4119" s="63">
        <v>483</v>
      </c>
      <c r="D4119" s="64" t="s">
        <v>671</v>
      </c>
      <c r="E4119" s="27">
        <v>1442.09</v>
      </c>
      <c r="F4119" s="62" t="s">
        <v>1610</v>
      </c>
      <c r="G4119" s="62" t="s">
        <v>1587</v>
      </c>
      <c r="H4119" s="62" t="s">
        <v>1536</v>
      </c>
    </row>
    <row r="4120" spans="1:8" x14ac:dyDescent="0.2">
      <c r="A4120" s="27" t="s">
        <v>3188</v>
      </c>
      <c r="B4120" s="78">
        <v>39917</v>
      </c>
      <c r="C4120" s="63">
        <v>1013</v>
      </c>
      <c r="D4120" s="70" t="s">
        <v>671</v>
      </c>
      <c r="E4120" s="27">
        <v>496.04</v>
      </c>
      <c r="F4120" s="62" t="s">
        <v>1610</v>
      </c>
      <c r="G4120" s="62" t="s">
        <v>1587</v>
      </c>
      <c r="H4120" s="62" t="s">
        <v>1528</v>
      </c>
    </row>
    <row r="4121" spans="1:8" x14ac:dyDescent="0.2">
      <c r="A4121" s="27" t="s">
        <v>3189</v>
      </c>
      <c r="B4121" s="78">
        <v>39918</v>
      </c>
      <c r="C4121" s="63">
        <v>1013</v>
      </c>
      <c r="D4121" s="70" t="s">
        <v>671</v>
      </c>
      <c r="E4121" s="27">
        <v>643.34</v>
      </c>
      <c r="F4121" s="62" t="s">
        <v>1594</v>
      </c>
      <c r="G4121" s="62" t="s">
        <v>1587</v>
      </c>
      <c r="H4121" s="62" t="s">
        <v>1528</v>
      </c>
    </row>
    <row r="4122" spans="1:8" x14ac:dyDescent="0.2">
      <c r="A4122" s="27" t="s">
        <v>3190</v>
      </c>
      <c r="B4122" s="78">
        <v>39924</v>
      </c>
      <c r="C4122" s="63">
        <v>43</v>
      </c>
      <c r="D4122" s="70" t="s">
        <v>671</v>
      </c>
      <c r="E4122" s="27">
        <v>940</v>
      </c>
      <c r="F4122" s="62" t="s">
        <v>1594</v>
      </c>
      <c r="G4122" s="62" t="s">
        <v>1587</v>
      </c>
      <c r="H4122" s="62" t="s">
        <v>1597</v>
      </c>
    </row>
    <row r="4123" spans="1:8" x14ac:dyDescent="0.2">
      <c r="A4123" s="27" t="s">
        <v>3191</v>
      </c>
      <c r="B4123" s="78">
        <v>39924</v>
      </c>
      <c r="C4123" s="63">
        <v>103</v>
      </c>
      <c r="D4123" s="70" t="s">
        <v>671</v>
      </c>
      <c r="E4123" s="27">
        <v>360</v>
      </c>
      <c r="F4123" s="62" t="s">
        <v>1963</v>
      </c>
      <c r="G4123" s="62" t="s">
        <v>1587</v>
      </c>
      <c r="H4123" s="62" t="s">
        <v>1528</v>
      </c>
    </row>
    <row r="4124" spans="1:8" x14ac:dyDescent="0.2">
      <c r="A4124" s="27" t="s">
        <v>3192</v>
      </c>
      <c r="B4124" s="78">
        <v>39924</v>
      </c>
      <c r="C4124" s="63">
        <v>103</v>
      </c>
      <c r="D4124" s="70" t="s">
        <v>671</v>
      </c>
      <c r="E4124" s="27">
        <v>892.29</v>
      </c>
      <c r="F4124" s="62" t="s">
        <v>1963</v>
      </c>
      <c r="G4124" s="62" t="s">
        <v>1587</v>
      </c>
      <c r="H4124" s="62" t="s">
        <v>1528</v>
      </c>
    </row>
    <row r="4125" spans="1:8" x14ac:dyDescent="0.2">
      <c r="A4125" s="27" t="s">
        <v>3193</v>
      </c>
      <c r="B4125" s="78">
        <v>39924</v>
      </c>
      <c r="C4125" s="63">
        <v>743</v>
      </c>
      <c r="D4125" s="70" t="s">
        <v>671</v>
      </c>
      <c r="E4125" s="27">
        <v>323.04000000000002</v>
      </c>
      <c r="F4125" s="62" t="s">
        <v>1963</v>
      </c>
      <c r="G4125" s="62" t="s">
        <v>1587</v>
      </c>
      <c r="H4125" s="62" t="s">
        <v>2962</v>
      </c>
    </row>
    <row r="4126" spans="1:8" x14ac:dyDescent="0.2">
      <c r="A4126" s="27" t="s">
        <v>3194</v>
      </c>
      <c r="B4126" s="78">
        <v>39926</v>
      </c>
      <c r="C4126" s="63">
        <v>1272</v>
      </c>
      <c r="D4126" s="70" t="s">
        <v>671</v>
      </c>
      <c r="E4126" s="27">
        <v>930</v>
      </c>
      <c r="F4126" s="62" t="s">
        <v>1594</v>
      </c>
      <c r="G4126" s="62" t="s">
        <v>1587</v>
      </c>
      <c r="H4126" s="62" t="s">
        <v>2962</v>
      </c>
    </row>
    <row r="4127" spans="1:8" x14ac:dyDescent="0.2">
      <c r="A4127" s="27" t="s">
        <v>3195</v>
      </c>
      <c r="B4127" s="78">
        <v>39926</v>
      </c>
      <c r="C4127" s="63">
        <v>1270</v>
      </c>
      <c r="D4127" s="64" t="s">
        <v>254</v>
      </c>
      <c r="E4127" s="27">
        <v>7500</v>
      </c>
      <c r="F4127" s="62" t="s">
        <v>1594</v>
      </c>
      <c r="G4127" s="62" t="s">
        <v>1587</v>
      </c>
      <c r="H4127" s="62" t="s">
        <v>2962</v>
      </c>
    </row>
    <row r="4128" spans="1:8" x14ac:dyDescent="0.2">
      <c r="A4128" s="27" t="s">
        <v>3196</v>
      </c>
      <c r="B4128" s="78">
        <v>39926</v>
      </c>
      <c r="C4128" s="63">
        <v>1270</v>
      </c>
      <c r="D4128" s="64" t="s">
        <v>254</v>
      </c>
      <c r="E4128" s="27">
        <v>4460</v>
      </c>
      <c r="F4128" s="62" t="s">
        <v>1594</v>
      </c>
      <c r="G4128" s="62" t="s">
        <v>1587</v>
      </c>
      <c r="H4128" s="62" t="s">
        <v>2962</v>
      </c>
    </row>
    <row r="4129" spans="1:8" x14ac:dyDescent="0.2">
      <c r="A4129" s="27" t="s">
        <v>3197</v>
      </c>
      <c r="B4129" s="78">
        <v>39926</v>
      </c>
      <c r="C4129" s="63">
        <v>1270</v>
      </c>
      <c r="D4129" s="64" t="s">
        <v>254</v>
      </c>
      <c r="E4129" s="27">
        <v>6000</v>
      </c>
      <c r="F4129" s="62" t="s">
        <v>1594</v>
      </c>
      <c r="G4129" s="62" t="s">
        <v>1587</v>
      </c>
      <c r="H4129" s="62" t="s">
        <v>2962</v>
      </c>
    </row>
    <row r="4130" spans="1:8" x14ac:dyDescent="0.2">
      <c r="A4130" s="27" t="s">
        <v>3198</v>
      </c>
      <c r="B4130" s="78">
        <v>39926</v>
      </c>
      <c r="C4130" s="63">
        <v>1270</v>
      </c>
      <c r="D4130" s="64" t="s">
        <v>254</v>
      </c>
      <c r="E4130" s="27">
        <v>6000</v>
      </c>
      <c r="F4130" s="62" t="s">
        <v>1594</v>
      </c>
      <c r="G4130" s="62" t="s">
        <v>1587</v>
      </c>
      <c r="H4130" s="62" t="s">
        <v>2962</v>
      </c>
    </row>
    <row r="4131" spans="1:8" x14ac:dyDescent="0.2">
      <c r="A4131" s="27" t="s">
        <v>3199</v>
      </c>
      <c r="B4131" s="78">
        <v>39926</v>
      </c>
      <c r="C4131" s="63">
        <v>1271</v>
      </c>
      <c r="D4131" s="64" t="s">
        <v>254</v>
      </c>
      <c r="E4131" s="27">
        <v>2940</v>
      </c>
      <c r="F4131" s="62" t="s">
        <v>1594</v>
      </c>
      <c r="G4131" s="62" t="s">
        <v>1587</v>
      </c>
      <c r="H4131" s="62" t="s">
        <v>1557</v>
      </c>
    </row>
    <row r="4132" spans="1:8" x14ac:dyDescent="0.2">
      <c r="A4132" s="27" t="s">
        <v>3200</v>
      </c>
      <c r="B4132" s="78">
        <v>39926</v>
      </c>
      <c r="C4132" s="63">
        <v>889</v>
      </c>
      <c r="D4132" s="70" t="s">
        <v>3201</v>
      </c>
      <c r="E4132" s="27">
        <v>1960</v>
      </c>
      <c r="F4132" s="62" t="s">
        <v>1594</v>
      </c>
      <c r="G4132" s="62" t="s">
        <v>1587</v>
      </c>
      <c r="H4132" s="62" t="s">
        <v>1528</v>
      </c>
    </row>
    <row r="4133" spans="1:8" x14ac:dyDescent="0.2">
      <c r="A4133" s="27" t="s">
        <v>3202</v>
      </c>
      <c r="B4133" s="78">
        <v>39926</v>
      </c>
      <c r="C4133" s="63">
        <v>1142</v>
      </c>
      <c r="D4133" s="70" t="s">
        <v>1139</v>
      </c>
      <c r="E4133" s="27">
        <v>1733</v>
      </c>
      <c r="F4133" s="62" t="s">
        <v>1594</v>
      </c>
      <c r="G4133" s="62" t="s">
        <v>1587</v>
      </c>
      <c r="H4133" s="62" t="s">
        <v>1597</v>
      </c>
    </row>
    <row r="4134" spans="1:8" x14ac:dyDescent="0.2">
      <c r="A4134" s="27" t="s">
        <v>3203</v>
      </c>
      <c r="B4134" s="78">
        <v>39926</v>
      </c>
      <c r="C4134" s="63">
        <v>1278</v>
      </c>
      <c r="D4134" s="70" t="s">
        <v>551</v>
      </c>
      <c r="E4134" s="27">
        <v>16800</v>
      </c>
      <c r="F4134" s="62" t="s">
        <v>1594</v>
      </c>
      <c r="G4134" s="62" t="s">
        <v>1587</v>
      </c>
      <c r="H4134" s="62" t="s">
        <v>1597</v>
      </c>
    </row>
    <row r="4135" spans="1:8" x14ac:dyDescent="0.2">
      <c r="A4135" s="27" t="s">
        <v>3204</v>
      </c>
      <c r="B4135" s="78">
        <v>39926</v>
      </c>
      <c r="C4135" s="63">
        <v>176</v>
      </c>
      <c r="D4135" s="64" t="s">
        <v>1200</v>
      </c>
      <c r="E4135" s="27">
        <v>103</v>
      </c>
      <c r="F4135" s="62" t="s">
        <v>1594</v>
      </c>
      <c r="G4135" s="62" t="s">
        <v>1587</v>
      </c>
      <c r="H4135" s="62" t="s">
        <v>1528</v>
      </c>
    </row>
    <row r="4136" spans="1:8" x14ac:dyDescent="0.2">
      <c r="A4136" s="27" t="s">
        <v>3205</v>
      </c>
      <c r="B4136" s="78">
        <v>39926</v>
      </c>
      <c r="C4136" s="63">
        <v>270</v>
      </c>
      <c r="D4136" s="70" t="s">
        <v>3206</v>
      </c>
      <c r="E4136" s="27">
        <v>190</v>
      </c>
      <c r="F4136" s="62" t="s">
        <v>1594</v>
      </c>
      <c r="G4136" s="62" t="s">
        <v>1587</v>
      </c>
      <c r="H4136" s="62" t="s">
        <v>1597</v>
      </c>
    </row>
    <row r="4137" spans="1:8" x14ac:dyDescent="0.2">
      <c r="A4137" s="27" t="s">
        <v>3207</v>
      </c>
      <c r="B4137" s="78">
        <v>39926</v>
      </c>
      <c r="C4137" s="63">
        <v>243</v>
      </c>
      <c r="D4137" s="70" t="s">
        <v>505</v>
      </c>
      <c r="E4137" s="27">
        <v>9491.4500000000007</v>
      </c>
      <c r="F4137" s="62" t="s">
        <v>1594</v>
      </c>
      <c r="G4137" s="62" t="s">
        <v>1587</v>
      </c>
      <c r="H4137" s="62" t="s">
        <v>1535</v>
      </c>
    </row>
    <row r="4138" spans="1:8" x14ac:dyDescent="0.2">
      <c r="A4138" s="27" t="s">
        <v>3208</v>
      </c>
      <c r="B4138" s="78">
        <v>39932</v>
      </c>
      <c r="C4138" s="63">
        <v>1238</v>
      </c>
      <c r="D4138" s="70" t="s">
        <v>3209</v>
      </c>
      <c r="E4138" s="27">
        <v>5180</v>
      </c>
      <c r="F4138" s="62" t="s">
        <v>2921</v>
      </c>
      <c r="G4138" s="62" t="s">
        <v>1588</v>
      </c>
      <c r="H4138" s="62" t="s">
        <v>2271</v>
      </c>
    </row>
    <row r="4139" spans="1:8" x14ac:dyDescent="0.2">
      <c r="A4139" s="27" t="s">
        <v>3210</v>
      </c>
      <c r="B4139" s="78">
        <v>39932</v>
      </c>
      <c r="C4139" s="63">
        <v>1274</v>
      </c>
      <c r="D4139" s="70" t="s">
        <v>862</v>
      </c>
      <c r="E4139" s="27">
        <v>7055</v>
      </c>
      <c r="F4139" s="62" t="s">
        <v>1594</v>
      </c>
      <c r="G4139" s="62" t="s">
        <v>1587</v>
      </c>
      <c r="H4139" s="62" t="s">
        <v>1528</v>
      </c>
    </row>
    <row r="4140" spans="1:8" x14ac:dyDescent="0.2">
      <c r="A4140" s="27" t="s">
        <v>3211</v>
      </c>
      <c r="B4140" s="78">
        <v>39932</v>
      </c>
      <c r="C4140" s="63">
        <v>1046</v>
      </c>
      <c r="D4140" s="64" t="s">
        <v>775</v>
      </c>
      <c r="E4140" s="27">
        <v>20</v>
      </c>
      <c r="F4140" s="62" t="s">
        <v>1594</v>
      </c>
      <c r="G4140" s="62" t="s">
        <v>1587</v>
      </c>
      <c r="H4140" s="62" t="s">
        <v>1535</v>
      </c>
    </row>
    <row r="4141" spans="1:8" x14ac:dyDescent="0.2">
      <c r="A4141" s="27" t="s">
        <v>3212</v>
      </c>
      <c r="B4141" s="78">
        <v>39932</v>
      </c>
      <c r="C4141" s="63">
        <v>1246</v>
      </c>
      <c r="D4141" s="64" t="s">
        <v>775</v>
      </c>
      <c r="E4141" s="27">
        <v>1680</v>
      </c>
      <c r="F4141" s="62" t="s">
        <v>1963</v>
      </c>
      <c r="G4141" s="62" t="s">
        <v>1587</v>
      </c>
      <c r="H4141" s="62" t="s">
        <v>1528</v>
      </c>
    </row>
    <row r="4142" spans="1:8" x14ac:dyDescent="0.2">
      <c r="A4142" s="27" t="s">
        <v>3213</v>
      </c>
      <c r="B4142" s="78">
        <v>39932</v>
      </c>
      <c r="C4142" s="63">
        <v>1246</v>
      </c>
      <c r="D4142" s="70" t="s">
        <v>347</v>
      </c>
      <c r="E4142" s="27">
        <v>31501</v>
      </c>
      <c r="F4142" s="62" t="s">
        <v>1963</v>
      </c>
      <c r="G4142" s="62" t="s">
        <v>1587</v>
      </c>
      <c r="H4142" s="62" t="s">
        <v>1528</v>
      </c>
    </row>
    <row r="4143" spans="1:8" x14ac:dyDescent="0.2">
      <c r="A4143" s="27" t="s">
        <v>3214</v>
      </c>
      <c r="B4143" s="78">
        <v>39932</v>
      </c>
      <c r="C4143" s="63">
        <v>1246</v>
      </c>
      <c r="D4143" s="64" t="s">
        <v>786</v>
      </c>
      <c r="E4143" s="27">
        <v>509</v>
      </c>
      <c r="F4143" s="62" t="s">
        <v>1963</v>
      </c>
      <c r="G4143" s="62" t="s">
        <v>1587</v>
      </c>
      <c r="H4143" s="62" t="s">
        <v>1528</v>
      </c>
    </row>
    <row r="4144" spans="1:8" x14ac:dyDescent="0.2">
      <c r="A4144" s="27" t="s">
        <v>3215</v>
      </c>
      <c r="B4144" s="78">
        <v>39932</v>
      </c>
      <c r="C4144" s="63">
        <v>1246</v>
      </c>
      <c r="D4144" s="64" t="s">
        <v>786</v>
      </c>
      <c r="E4144" s="27">
        <v>1089</v>
      </c>
      <c r="F4144" s="62" t="s">
        <v>1963</v>
      </c>
      <c r="G4144" s="62" t="s">
        <v>1587</v>
      </c>
      <c r="H4144" s="62" t="s">
        <v>1528</v>
      </c>
    </row>
    <row r="4145" spans="1:8" x14ac:dyDescent="0.2">
      <c r="A4145" s="27" t="s">
        <v>3216</v>
      </c>
      <c r="B4145" s="78">
        <v>39932</v>
      </c>
      <c r="C4145" s="63">
        <v>373</v>
      </c>
      <c r="D4145" s="70" t="s">
        <v>850</v>
      </c>
      <c r="E4145" s="27">
        <v>1276.92</v>
      </c>
      <c r="F4145" s="62" t="s">
        <v>1594</v>
      </c>
      <c r="G4145" s="62" t="s">
        <v>1587</v>
      </c>
      <c r="H4145" s="62" t="s">
        <v>1528</v>
      </c>
    </row>
    <row r="4146" spans="1:8" x14ac:dyDescent="0.2">
      <c r="A4146" s="27" t="s">
        <v>3217</v>
      </c>
      <c r="B4146" s="78">
        <v>39932</v>
      </c>
      <c r="C4146" s="63">
        <v>928</v>
      </c>
      <c r="D4146" s="70" t="s">
        <v>3218</v>
      </c>
      <c r="E4146" s="27">
        <v>410</v>
      </c>
      <c r="F4146" s="62" t="s">
        <v>1594</v>
      </c>
      <c r="G4146" s="62" t="s">
        <v>1587</v>
      </c>
      <c r="H4146" s="62" t="s">
        <v>1528</v>
      </c>
    </row>
    <row r="4147" spans="1:8" x14ac:dyDescent="0.2">
      <c r="A4147" s="27" t="s">
        <v>3219</v>
      </c>
      <c r="B4147" s="78">
        <v>39932</v>
      </c>
      <c r="C4147" s="63">
        <v>1103</v>
      </c>
      <c r="D4147" s="70" t="s">
        <v>1188</v>
      </c>
      <c r="E4147" s="27">
        <v>119.7</v>
      </c>
      <c r="F4147" s="62" t="s">
        <v>1594</v>
      </c>
      <c r="G4147" s="62" t="s">
        <v>1587</v>
      </c>
      <c r="H4147" s="62" t="s">
        <v>1528</v>
      </c>
    </row>
    <row r="4148" spans="1:8" x14ac:dyDescent="0.2">
      <c r="A4148" s="27" t="s">
        <v>3220</v>
      </c>
      <c r="B4148" s="78">
        <v>39932</v>
      </c>
      <c r="C4148" s="63">
        <v>926</v>
      </c>
      <c r="D4148" s="64" t="s">
        <v>949</v>
      </c>
      <c r="E4148" s="27">
        <v>838.88</v>
      </c>
      <c r="F4148" s="62" t="s">
        <v>1594</v>
      </c>
      <c r="G4148" s="62" t="s">
        <v>1587</v>
      </c>
      <c r="H4148" s="62" t="s">
        <v>1528</v>
      </c>
    </row>
    <row r="4149" spans="1:8" x14ac:dyDescent="0.2">
      <c r="A4149" s="27" t="s">
        <v>3221</v>
      </c>
      <c r="B4149" s="78">
        <v>39932</v>
      </c>
      <c r="C4149" s="63">
        <v>1055</v>
      </c>
      <c r="D4149" s="64" t="s">
        <v>949</v>
      </c>
      <c r="E4149" s="27">
        <v>1218.3</v>
      </c>
      <c r="F4149" s="62" t="s">
        <v>1594</v>
      </c>
      <c r="G4149" s="62" t="s">
        <v>1587</v>
      </c>
      <c r="H4149" s="62" t="s">
        <v>1528</v>
      </c>
    </row>
    <row r="4150" spans="1:8" x14ac:dyDescent="0.2">
      <c r="A4150" s="27" t="s">
        <v>3222</v>
      </c>
      <c r="B4150" s="78">
        <v>39932</v>
      </c>
      <c r="C4150" s="63">
        <v>1001</v>
      </c>
      <c r="D4150" s="64" t="s">
        <v>1214</v>
      </c>
      <c r="E4150" s="27">
        <v>59</v>
      </c>
      <c r="F4150" s="62" t="s">
        <v>1594</v>
      </c>
      <c r="G4150" s="62" t="s">
        <v>1587</v>
      </c>
      <c r="H4150" s="62" t="s">
        <v>1528</v>
      </c>
    </row>
    <row r="4151" spans="1:8" x14ac:dyDescent="0.2">
      <c r="A4151" s="27" t="s">
        <v>3223</v>
      </c>
      <c r="B4151" s="78">
        <v>39932</v>
      </c>
      <c r="C4151" s="63">
        <v>863</v>
      </c>
      <c r="D4151" s="70" t="s">
        <v>3224</v>
      </c>
      <c r="E4151" s="27">
        <v>200</v>
      </c>
      <c r="F4151" s="62" t="s">
        <v>1594</v>
      </c>
      <c r="G4151" s="62" t="s">
        <v>1587</v>
      </c>
      <c r="H4151" s="62" t="s">
        <v>1597</v>
      </c>
    </row>
    <row r="4152" spans="1:8" x14ac:dyDescent="0.2">
      <c r="A4152" s="27" t="s">
        <v>3225</v>
      </c>
      <c r="B4152" s="78">
        <v>39932</v>
      </c>
      <c r="C4152" s="63">
        <v>330</v>
      </c>
      <c r="D4152" s="64" t="s">
        <v>685</v>
      </c>
      <c r="E4152" s="27">
        <v>2398</v>
      </c>
      <c r="F4152" s="62" t="s">
        <v>1594</v>
      </c>
      <c r="G4152" s="62" t="s">
        <v>1587</v>
      </c>
      <c r="H4152" s="62" t="s">
        <v>1597</v>
      </c>
    </row>
    <row r="4153" spans="1:8" x14ac:dyDescent="0.2">
      <c r="A4153" s="27" t="s">
        <v>3226</v>
      </c>
      <c r="B4153" s="78">
        <v>39932</v>
      </c>
      <c r="C4153" s="63">
        <v>431</v>
      </c>
      <c r="D4153" s="64" t="s">
        <v>802</v>
      </c>
      <c r="E4153" s="27">
        <v>1555</v>
      </c>
      <c r="F4153" s="62" t="s">
        <v>1594</v>
      </c>
      <c r="G4153" s="62" t="s">
        <v>1587</v>
      </c>
      <c r="H4153" s="62" t="s">
        <v>1597</v>
      </c>
    </row>
    <row r="4154" spans="1:8" x14ac:dyDescent="0.2">
      <c r="A4154" s="27" t="s">
        <v>3227</v>
      </c>
      <c r="B4154" s="78">
        <v>39932</v>
      </c>
      <c r="C4154" s="63">
        <v>656</v>
      </c>
      <c r="D4154" s="70" t="s">
        <v>921</v>
      </c>
      <c r="E4154" s="27">
        <v>880.71</v>
      </c>
      <c r="F4154" s="62" t="s">
        <v>1594</v>
      </c>
      <c r="G4154" s="62" t="s">
        <v>1587</v>
      </c>
      <c r="H4154" s="62" t="s">
        <v>1573</v>
      </c>
    </row>
    <row r="4155" spans="1:8" x14ac:dyDescent="0.2">
      <c r="A4155" s="27" t="s">
        <v>3228</v>
      </c>
      <c r="B4155" s="78">
        <v>39932</v>
      </c>
      <c r="C4155" s="63">
        <v>824</v>
      </c>
      <c r="D4155" s="70" t="s">
        <v>921</v>
      </c>
      <c r="E4155" s="27">
        <v>892.5</v>
      </c>
      <c r="F4155" s="62" t="s">
        <v>1610</v>
      </c>
      <c r="G4155" s="62" t="s">
        <v>1587</v>
      </c>
      <c r="H4155" s="62" t="s">
        <v>1544</v>
      </c>
    </row>
    <row r="4156" spans="1:8" x14ac:dyDescent="0.2">
      <c r="A4156" s="27" t="s">
        <v>3229</v>
      </c>
      <c r="B4156" s="78">
        <v>39932</v>
      </c>
      <c r="C4156" s="63">
        <v>1273</v>
      </c>
      <c r="D4156" s="70" t="s">
        <v>1168</v>
      </c>
      <c r="E4156" s="27">
        <v>757</v>
      </c>
      <c r="F4156" s="62" t="s">
        <v>1610</v>
      </c>
      <c r="G4156" s="62" t="s">
        <v>1587</v>
      </c>
      <c r="H4156" s="62" t="s">
        <v>1552</v>
      </c>
    </row>
    <row r="4157" spans="1:8" x14ac:dyDescent="0.2">
      <c r="A4157" s="27" t="s">
        <v>3230</v>
      </c>
      <c r="B4157" s="78">
        <v>39932</v>
      </c>
      <c r="C4157" s="63">
        <v>123</v>
      </c>
      <c r="D4157" s="70" t="s">
        <v>1168</v>
      </c>
      <c r="E4157" s="27">
        <v>758.1</v>
      </c>
      <c r="F4157" s="62" t="s">
        <v>1594</v>
      </c>
      <c r="G4157" s="62" t="s">
        <v>1587</v>
      </c>
      <c r="H4157" s="62" t="s">
        <v>1597</v>
      </c>
    </row>
    <row r="4158" spans="1:8" x14ac:dyDescent="0.2">
      <c r="A4158" s="27" t="s">
        <v>3231</v>
      </c>
      <c r="B4158" s="78">
        <v>39933</v>
      </c>
      <c r="C4158" s="63">
        <v>234</v>
      </c>
      <c r="D4158" s="64" t="s">
        <v>3232</v>
      </c>
      <c r="E4158" s="27">
        <v>562</v>
      </c>
      <c r="F4158" s="62" t="s">
        <v>1610</v>
      </c>
      <c r="G4158" s="62" t="s">
        <v>1587</v>
      </c>
      <c r="H4158" s="62" t="s">
        <v>1597</v>
      </c>
    </row>
    <row r="4159" spans="1:8" x14ac:dyDescent="0.2">
      <c r="A4159" s="27" t="s">
        <v>3233</v>
      </c>
      <c r="B4159" s="78">
        <v>39933</v>
      </c>
      <c r="C4159" s="63">
        <v>830</v>
      </c>
      <c r="D4159" s="64" t="s">
        <v>1135</v>
      </c>
      <c r="E4159" s="27">
        <v>305.35000000000002</v>
      </c>
      <c r="F4159" s="62" t="s">
        <v>1594</v>
      </c>
      <c r="G4159" s="62" t="s">
        <v>1587</v>
      </c>
      <c r="H4159" s="62" t="s">
        <v>1557</v>
      </c>
    </row>
    <row r="4160" spans="1:8" x14ac:dyDescent="0.2">
      <c r="A4160" s="27" t="s">
        <v>3234</v>
      </c>
      <c r="B4160" s="78">
        <v>39933</v>
      </c>
      <c r="C4160" s="63">
        <v>226</v>
      </c>
      <c r="D4160" s="64" t="s">
        <v>914</v>
      </c>
      <c r="E4160" s="27">
        <v>950</v>
      </c>
      <c r="F4160" s="62" t="s">
        <v>1594</v>
      </c>
      <c r="G4160" s="62" t="s">
        <v>1587</v>
      </c>
      <c r="H4160" s="62" t="s">
        <v>1597</v>
      </c>
    </row>
    <row r="4161" spans="1:8" x14ac:dyDescent="0.2">
      <c r="A4161" s="27" t="s">
        <v>3235</v>
      </c>
      <c r="B4161" s="78">
        <v>39933</v>
      </c>
      <c r="C4161" s="63">
        <v>226</v>
      </c>
      <c r="D4161" s="70" t="s">
        <v>3236</v>
      </c>
      <c r="E4161" s="27">
        <v>222</v>
      </c>
      <c r="F4161" s="62" t="s">
        <v>1594</v>
      </c>
      <c r="G4161" s="62" t="s">
        <v>1587</v>
      </c>
      <c r="H4161" s="62" t="s">
        <v>1597</v>
      </c>
    </row>
    <row r="4162" spans="1:8" x14ac:dyDescent="0.2">
      <c r="A4162" s="27" t="s">
        <v>3237</v>
      </c>
      <c r="B4162" s="78">
        <v>39933</v>
      </c>
      <c r="C4162" s="63">
        <v>1277</v>
      </c>
      <c r="D4162" s="70" t="s">
        <v>3238</v>
      </c>
      <c r="E4162" s="27">
        <v>41161.760000000002</v>
      </c>
      <c r="F4162" s="62" t="s">
        <v>1594</v>
      </c>
      <c r="G4162" s="62" t="s">
        <v>1587</v>
      </c>
      <c r="H4162" s="62" t="s">
        <v>1538</v>
      </c>
    </row>
    <row r="4163" spans="1:8" x14ac:dyDescent="0.2">
      <c r="A4163" s="27" t="s">
        <v>3239</v>
      </c>
      <c r="B4163" s="78">
        <v>39933</v>
      </c>
      <c r="C4163" s="63">
        <v>78</v>
      </c>
      <c r="D4163" s="70" t="s">
        <v>141</v>
      </c>
      <c r="E4163" s="27">
        <v>62880</v>
      </c>
      <c r="F4163" s="62" t="s">
        <v>1594</v>
      </c>
      <c r="G4163" s="62" t="s">
        <v>1587</v>
      </c>
      <c r="H4163" s="62" t="s">
        <v>1597</v>
      </c>
    </row>
    <row r="4164" spans="1:8" x14ac:dyDescent="0.2">
      <c r="A4164" s="27" t="s">
        <v>3240</v>
      </c>
      <c r="B4164" s="78">
        <v>39933</v>
      </c>
      <c r="C4164" s="63">
        <v>78</v>
      </c>
      <c r="D4164" s="64" t="s">
        <v>583</v>
      </c>
      <c r="E4164" s="27">
        <v>4020</v>
      </c>
      <c r="F4164" s="62" t="s">
        <v>1594</v>
      </c>
      <c r="G4164" s="62" t="s">
        <v>1587</v>
      </c>
      <c r="H4164" s="62" t="s">
        <v>1597</v>
      </c>
    </row>
    <row r="4165" spans="1:8" x14ac:dyDescent="0.2">
      <c r="A4165" s="27" t="s">
        <v>3241</v>
      </c>
      <c r="B4165" s="78">
        <v>39933</v>
      </c>
      <c r="C4165" s="63">
        <v>1275</v>
      </c>
      <c r="D4165" s="64" t="s">
        <v>583</v>
      </c>
      <c r="E4165" s="27">
        <v>1180</v>
      </c>
      <c r="F4165" s="62" t="s">
        <v>2921</v>
      </c>
      <c r="G4165" s="62" t="s">
        <v>1588</v>
      </c>
      <c r="H4165" s="62" t="s">
        <v>1607</v>
      </c>
    </row>
    <row r="4166" spans="1:8" x14ac:dyDescent="0.2">
      <c r="A4166" s="27" t="s">
        <v>3242</v>
      </c>
      <c r="B4166" s="78">
        <v>39937</v>
      </c>
      <c r="C4166" s="63">
        <v>591</v>
      </c>
      <c r="D4166" s="64" t="s">
        <v>583</v>
      </c>
      <c r="E4166" s="27">
        <v>975.16</v>
      </c>
      <c r="F4166" s="62" t="s">
        <v>1963</v>
      </c>
      <c r="G4166" s="62" t="s">
        <v>1587</v>
      </c>
      <c r="H4166" s="62" t="s">
        <v>1528</v>
      </c>
    </row>
    <row r="4167" spans="1:8" x14ac:dyDescent="0.2">
      <c r="A4167" s="27" t="s">
        <v>3243</v>
      </c>
      <c r="B4167" s="78">
        <v>39937</v>
      </c>
      <c r="C4167" s="63">
        <v>3</v>
      </c>
      <c r="D4167" s="70" t="s">
        <v>1384</v>
      </c>
      <c r="E4167" s="27">
        <v>302.58999999999997</v>
      </c>
      <c r="F4167" s="62" t="s">
        <v>1594</v>
      </c>
      <c r="G4167" s="62" t="s">
        <v>1587</v>
      </c>
      <c r="H4167" s="62" t="s">
        <v>1542</v>
      </c>
    </row>
    <row r="4168" spans="1:8" x14ac:dyDescent="0.2">
      <c r="A4168" s="27" t="s">
        <v>3244</v>
      </c>
      <c r="B4168" s="78">
        <v>39938</v>
      </c>
      <c r="C4168" s="63">
        <v>1276</v>
      </c>
      <c r="D4168" s="27" t="s">
        <v>1405</v>
      </c>
      <c r="E4168" s="27">
        <v>170.43</v>
      </c>
      <c r="F4168" s="62" t="s">
        <v>1594</v>
      </c>
      <c r="G4168" s="62" t="s">
        <v>1587</v>
      </c>
      <c r="H4168" s="62" t="s">
        <v>1597</v>
      </c>
    </row>
    <row r="4169" spans="1:8" x14ac:dyDescent="0.2">
      <c r="A4169" s="27" t="s">
        <v>3245</v>
      </c>
      <c r="B4169" s="78">
        <v>39938</v>
      </c>
      <c r="C4169" s="63">
        <v>234</v>
      </c>
      <c r="D4169" s="64" t="s">
        <v>84</v>
      </c>
      <c r="E4169" s="27">
        <v>70730</v>
      </c>
      <c r="F4169" s="62" t="s">
        <v>1610</v>
      </c>
      <c r="G4169" s="62" t="s">
        <v>1587</v>
      </c>
      <c r="H4169" s="62" t="s">
        <v>1597</v>
      </c>
    </row>
    <row r="4170" spans="1:8" x14ac:dyDescent="0.2">
      <c r="A4170" s="27" t="s">
        <v>3246</v>
      </c>
      <c r="B4170" s="78">
        <v>39939</v>
      </c>
      <c r="C4170" s="63">
        <v>736</v>
      </c>
      <c r="D4170" s="70" t="s">
        <v>84</v>
      </c>
      <c r="E4170" s="27">
        <v>28875</v>
      </c>
      <c r="F4170" s="62" t="s">
        <v>1594</v>
      </c>
      <c r="G4170" s="62" t="s">
        <v>1587</v>
      </c>
      <c r="H4170" s="62" t="s">
        <v>1576</v>
      </c>
    </row>
    <row r="4171" spans="1:8" x14ac:dyDescent="0.2">
      <c r="A4171" s="27" t="s">
        <v>3247</v>
      </c>
      <c r="B4171" s="78">
        <v>39939</v>
      </c>
      <c r="C4171" s="63">
        <v>414</v>
      </c>
      <c r="D4171" s="70" t="s">
        <v>84</v>
      </c>
      <c r="E4171" s="27">
        <v>800</v>
      </c>
      <c r="F4171" s="62" t="s">
        <v>1610</v>
      </c>
      <c r="G4171" s="62" t="s">
        <v>1588</v>
      </c>
      <c r="H4171" s="62" t="s">
        <v>1607</v>
      </c>
    </row>
    <row r="4172" spans="1:8" x14ac:dyDescent="0.2">
      <c r="A4172" s="27" t="s">
        <v>3248</v>
      </c>
      <c r="B4172" s="78">
        <v>39940</v>
      </c>
      <c r="C4172" s="63">
        <v>931</v>
      </c>
      <c r="D4172" s="70" t="s">
        <v>84</v>
      </c>
      <c r="E4172" s="27">
        <v>8975</v>
      </c>
      <c r="F4172" s="62" t="s">
        <v>1594</v>
      </c>
      <c r="G4172" s="62" t="s">
        <v>1587</v>
      </c>
      <c r="H4172" s="62" t="s">
        <v>1528</v>
      </c>
    </row>
    <row r="4173" spans="1:8" x14ac:dyDescent="0.2">
      <c r="A4173" s="27" t="s">
        <v>3249</v>
      </c>
      <c r="B4173" s="78">
        <v>39940</v>
      </c>
      <c r="C4173" s="63">
        <v>234</v>
      </c>
      <c r="D4173" s="70" t="s">
        <v>84</v>
      </c>
      <c r="E4173" s="27">
        <v>625</v>
      </c>
      <c r="F4173" s="62" t="s">
        <v>1594</v>
      </c>
      <c r="G4173" s="62" t="s">
        <v>1587</v>
      </c>
      <c r="H4173" s="62" t="s">
        <v>1597</v>
      </c>
    </row>
    <row r="4174" spans="1:8" x14ac:dyDescent="0.2">
      <c r="A4174" s="27" t="s">
        <v>3250</v>
      </c>
      <c r="B4174" s="78">
        <v>39940</v>
      </c>
      <c r="C4174" s="63">
        <v>333</v>
      </c>
      <c r="D4174" s="70" t="s">
        <v>84</v>
      </c>
      <c r="E4174" s="27">
        <v>10950</v>
      </c>
      <c r="F4174" s="62" t="s">
        <v>1594</v>
      </c>
      <c r="G4174" s="62" t="s">
        <v>1587</v>
      </c>
      <c r="H4174" s="62" t="s">
        <v>1557</v>
      </c>
    </row>
    <row r="4175" spans="1:8" x14ac:dyDescent="0.2">
      <c r="A4175" s="27" t="s">
        <v>3251</v>
      </c>
      <c r="B4175" s="78">
        <v>39940</v>
      </c>
      <c r="C4175" s="63">
        <v>314</v>
      </c>
      <c r="D4175" s="70" t="s">
        <v>84</v>
      </c>
      <c r="E4175" s="27">
        <v>6900</v>
      </c>
      <c r="F4175" s="62" t="s">
        <v>1594</v>
      </c>
      <c r="G4175" s="62" t="s">
        <v>1587</v>
      </c>
      <c r="H4175" s="62" t="s">
        <v>1597</v>
      </c>
    </row>
    <row r="4176" spans="1:8" x14ac:dyDescent="0.2">
      <c r="A4176" s="27" t="s">
        <v>3252</v>
      </c>
      <c r="B4176" s="78">
        <v>39941</v>
      </c>
      <c r="C4176" s="63">
        <v>680</v>
      </c>
      <c r="D4176" s="70" t="s">
        <v>84</v>
      </c>
      <c r="E4176" s="27">
        <v>-400</v>
      </c>
      <c r="F4176" s="62" t="s">
        <v>1610</v>
      </c>
      <c r="G4176" s="62" t="s">
        <v>1587</v>
      </c>
      <c r="H4176" s="62" t="s">
        <v>1557</v>
      </c>
    </row>
    <row r="4177" spans="1:8" x14ac:dyDescent="0.2">
      <c r="A4177" s="27" t="s">
        <v>3253</v>
      </c>
      <c r="B4177" s="78">
        <v>39944</v>
      </c>
      <c r="C4177" s="63">
        <v>295</v>
      </c>
      <c r="D4177" s="70" t="s">
        <v>278</v>
      </c>
      <c r="E4177" s="27">
        <v>17000</v>
      </c>
      <c r="F4177" s="62" t="s">
        <v>1610</v>
      </c>
      <c r="G4177" s="62" t="s">
        <v>1587</v>
      </c>
      <c r="H4177" s="62" t="s">
        <v>1597</v>
      </c>
    </row>
    <row r="4178" spans="1:8" x14ac:dyDescent="0.2">
      <c r="A4178" s="27" t="s">
        <v>3254</v>
      </c>
      <c r="B4178" s="78">
        <v>39944</v>
      </c>
      <c r="C4178" s="63">
        <v>920</v>
      </c>
      <c r="D4178" s="70" t="s">
        <v>278</v>
      </c>
      <c r="E4178" s="27">
        <v>21300</v>
      </c>
      <c r="F4178" s="62" t="s">
        <v>1610</v>
      </c>
      <c r="G4178" s="62" t="s">
        <v>1587</v>
      </c>
      <c r="H4178" s="62" t="s">
        <v>1538</v>
      </c>
    </row>
    <row r="4179" spans="1:8" x14ac:dyDescent="0.2">
      <c r="A4179" s="27" t="s">
        <v>3255</v>
      </c>
      <c r="B4179" s="78">
        <v>39945</v>
      </c>
      <c r="C4179" s="63">
        <v>1238</v>
      </c>
      <c r="D4179" s="64" t="s">
        <v>1264</v>
      </c>
      <c r="E4179" s="27">
        <v>694.5</v>
      </c>
      <c r="F4179" s="62" t="s">
        <v>2921</v>
      </c>
      <c r="G4179" s="62" t="s">
        <v>1588</v>
      </c>
      <c r="H4179" s="62" t="s">
        <v>2271</v>
      </c>
    </row>
    <row r="4180" spans="1:8" x14ac:dyDescent="0.2">
      <c r="A4180" s="27" t="s">
        <v>3256</v>
      </c>
      <c r="B4180" s="78">
        <v>39945</v>
      </c>
      <c r="C4180" s="63">
        <v>1238</v>
      </c>
      <c r="D4180" s="70" t="s">
        <v>1264</v>
      </c>
      <c r="E4180" s="27">
        <v>1261.2</v>
      </c>
      <c r="F4180" s="62" t="s">
        <v>2921</v>
      </c>
      <c r="G4180" s="62" t="s">
        <v>1588</v>
      </c>
      <c r="H4180" s="62" t="s">
        <v>2271</v>
      </c>
    </row>
    <row r="4181" spans="1:8" x14ac:dyDescent="0.2">
      <c r="A4181" s="27" t="s">
        <v>3257</v>
      </c>
      <c r="B4181" s="78">
        <v>39946</v>
      </c>
      <c r="C4181" s="63">
        <v>868</v>
      </c>
      <c r="D4181" s="70" t="s">
        <v>3258</v>
      </c>
      <c r="E4181" s="27">
        <v>2200</v>
      </c>
      <c r="F4181" s="62" t="s">
        <v>1594</v>
      </c>
      <c r="G4181" s="62" t="s">
        <v>1587</v>
      </c>
      <c r="H4181" s="62" t="s">
        <v>1528</v>
      </c>
    </row>
    <row r="4182" spans="1:8" x14ac:dyDescent="0.2">
      <c r="A4182" s="27" t="s">
        <v>3259</v>
      </c>
      <c r="B4182" s="78">
        <v>39946</v>
      </c>
      <c r="C4182" s="63">
        <v>331</v>
      </c>
      <c r="D4182" s="64" t="s">
        <v>1435</v>
      </c>
      <c r="E4182" s="27">
        <v>845.5</v>
      </c>
      <c r="F4182" s="62" t="s">
        <v>1594</v>
      </c>
      <c r="G4182" s="62" t="s">
        <v>1587</v>
      </c>
      <c r="H4182" s="62" t="s">
        <v>1597</v>
      </c>
    </row>
    <row r="4183" spans="1:8" x14ac:dyDescent="0.2">
      <c r="A4183" s="27" t="s">
        <v>3260</v>
      </c>
      <c r="B4183" s="78">
        <v>39946</v>
      </c>
      <c r="C4183" s="63">
        <v>331</v>
      </c>
      <c r="D4183" s="70" t="s">
        <v>1435</v>
      </c>
      <c r="E4183" s="27">
        <v>-845.5</v>
      </c>
      <c r="F4183" s="62" t="s">
        <v>1594</v>
      </c>
      <c r="G4183" s="62" t="s">
        <v>1587</v>
      </c>
      <c r="H4183" s="62" t="s">
        <v>1597</v>
      </c>
    </row>
    <row r="4184" spans="1:8" x14ac:dyDescent="0.2">
      <c r="A4184" s="27" t="s">
        <v>3261</v>
      </c>
      <c r="B4184" s="78">
        <v>39946</v>
      </c>
      <c r="C4184" s="63">
        <v>698</v>
      </c>
      <c r="D4184" s="70" t="s">
        <v>561</v>
      </c>
      <c r="E4184" s="27">
        <v>6276.9</v>
      </c>
      <c r="F4184" s="62" t="s">
        <v>1594</v>
      </c>
      <c r="G4184" s="62" t="s">
        <v>1587</v>
      </c>
      <c r="H4184" s="62" t="s">
        <v>1597</v>
      </c>
    </row>
    <row r="4185" spans="1:8" x14ac:dyDescent="0.2">
      <c r="A4185" s="27" t="s">
        <v>3262</v>
      </c>
      <c r="B4185" s="78">
        <v>39946</v>
      </c>
      <c r="C4185" s="63">
        <v>882</v>
      </c>
      <c r="D4185" s="70" t="s">
        <v>3263</v>
      </c>
      <c r="E4185" s="27">
        <v>523.51</v>
      </c>
      <c r="F4185" s="62" t="s">
        <v>1594</v>
      </c>
      <c r="G4185" s="62" t="s">
        <v>1587</v>
      </c>
      <c r="H4185" s="62" t="s">
        <v>1597</v>
      </c>
    </row>
    <row r="4186" spans="1:8" x14ac:dyDescent="0.2">
      <c r="A4186" s="27" t="s">
        <v>3264</v>
      </c>
      <c r="B4186" s="78">
        <v>39946</v>
      </c>
      <c r="C4186" s="63">
        <v>1092</v>
      </c>
      <c r="D4186" s="64" t="s">
        <v>971</v>
      </c>
      <c r="E4186" s="27">
        <v>1069.83</v>
      </c>
      <c r="F4186" s="62" t="s">
        <v>1594</v>
      </c>
      <c r="G4186" s="62" t="s">
        <v>1587</v>
      </c>
      <c r="H4186" s="62" t="s">
        <v>1597</v>
      </c>
    </row>
    <row r="4187" spans="1:8" x14ac:dyDescent="0.2">
      <c r="A4187" s="27" t="s">
        <v>3265</v>
      </c>
      <c r="B4187" s="78">
        <v>39946</v>
      </c>
      <c r="C4187" s="63">
        <v>1275</v>
      </c>
      <c r="D4187" s="70" t="s">
        <v>971</v>
      </c>
      <c r="E4187" s="27">
        <v>-313.5</v>
      </c>
      <c r="F4187" s="62" t="s">
        <v>2921</v>
      </c>
      <c r="G4187" s="62" t="s">
        <v>1588</v>
      </c>
      <c r="H4187" s="62" t="s">
        <v>1607</v>
      </c>
    </row>
    <row r="4188" spans="1:8" x14ac:dyDescent="0.2">
      <c r="A4188" s="27" t="s">
        <v>3266</v>
      </c>
      <c r="B4188" s="78">
        <v>39947</v>
      </c>
      <c r="C4188" s="63">
        <v>1246</v>
      </c>
      <c r="D4188" s="64" t="s">
        <v>971</v>
      </c>
      <c r="E4188" s="27">
        <v>27.06</v>
      </c>
      <c r="F4188" s="62" t="s">
        <v>1963</v>
      </c>
      <c r="G4188" s="62" t="s">
        <v>1587</v>
      </c>
      <c r="H4188" s="62" t="s">
        <v>1528</v>
      </c>
    </row>
    <row r="4189" spans="1:8" x14ac:dyDescent="0.2">
      <c r="A4189" s="27" t="s">
        <v>3267</v>
      </c>
      <c r="B4189" s="78">
        <v>39947</v>
      </c>
      <c r="C4189" s="63">
        <v>1246</v>
      </c>
      <c r="D4189" s="64" t="s">
        <v>674</v>
      </c>
      <c r="E4189" s="27">
        <v>-152.41999999999999</v>
      </c>
      <c r="F4189" s="62" t="s">
        <v>1963</v>
      </c>
      <c r="G4189" s="62" t="s">
        <v>1587</v>
      </c>
      <c r="H4189" s="62" t="s">
        <v>1528</v>
      </c>
    </row>
    <row r="4190" spans="1:8" x14ac:dyDescent="0.2">
      <c r="A4190" s="27" t="s">
        <v>3268</v>
      </c>
      <c r="B4190" s="78">
        <v>39947</v>
      </c>
      <c r="C4190" s="63">
        <v>1246</v>
      </c>
      <c r="D4190" s="64" t="s">
        <v>674</v>
      </c>
      <c r="E4190" s="27">
        <v>152.41999999999999</v>
      </c>
      <c r="F4190" s="62" t="s">
        <v>1963</v>
      </c>
      <c r="G4190" s="62" t="s">
        <v>1587</v>
      </c>
      <c r="H4190" s="62" t="s">
        <v>1528</v>
      </c>
    </row>
    <row r="4191" spans="1:8" x14ac:dyDescent="0.2">
      <c r="A4191" s="27" t="s">
        <v>3269</v>
      </c>
      <c r="B4191" s="78">
        <v>39947</v>
      </c>
      <c r="C4191" s="63">
        <v>1246</v>
      </c>
      <c r="D4191" s="64" t="s">
        <v>674</v>
      </c>
      <c r="E4191" s="27">
        <v>390</v>
      </c>
      <c r="F4191" s="62" t="s">
        <v>1963</v>
      </c>
      <c r="G4191" s="62" t="s">
        <v>1587</v>
      </c>
      <c r="H4191" s="62" t="s">
        <v>1528</v>
      </c>
    </row>
    <row r="4192" spans="1:8" x14ac:dyDescent="0.2">
      <c r="A4192" s="27" t="s">
        <v>3270</v>
      </c>
      <c r="B4192" s="78">
        <v>39947</v>
      </c>
      <c r="C4192" s="63">
        <v>324</v>
      </c>
      <c r="D4192" s="64" t="s">
        <v>674</v>
      </c>
      <c r="E4192" s="27">
        <v>1992.77</v>
      </c>
      <c r="F4192" s="62" t="s">
        <v>1594</v>
      </c>
      <c r="G4192" s="62" t="s">
        <v>1587</v>
      </c>
      <c r="H4192" s="62" t="s">
        <v>1548</v>
      </c>
    </row>
    <row r="4193" spans="1:8" x14ac:dyDescent="0.2">
      <c r="A4193" s="27" t="s">
        <v>3271</v>
      </c>
      <c r="B4193" s="78">
        <v>39948</v>
      </c>
      <c r="C4193" s="63">
        <v>234</v>
      </c>
      <c r="D4193" s="64" t="s">
        <v>674</v>
      </c>
      <c r="E4193" s="27">
        <v>122</v>
      </c>
      <c r="F4193" s="62" t="s">
        <v>1610</v>
      </c>
      <c r="G4193" s="62" t="s">
        <v>1587</v>
      </c>
      <c r="H4193" s="62" t="s">
        <v>1597</v>
      </c>
    </row>
    <row r="4194" spans="1:8" x14ac:dyDescent="0.2">
      <c r="A4194" s="27" t="s">
        <v>3272</v>
      </c>
      <c r="B4194" s="78">
        <v>39948</v>
      </c>
      <c r="C4194" s="63">
        <v>475</v>
      </c>
      <c r="D4194" s="64" t="s">
        <v>1115</v>
      </c>
      <c r="E4194" s="27">
        <v>2035.75</v>
      </c>
      <c r="F4194" s="62" t="s">
        <v>1610</v>
      </c>
      <c r="G4194" s="62" t="s">
        <v>1587</v>
      </c>
      <c r="H4194" s="62" t="s">
        <v>1597</v>
      </c>
    </row>
    <row r="4195" spans="1:8" x14ac:dyDescent="0.2">
      <c r="A4195" s="27" t="s">
        <v>3273</v>
      </c>
      <c r="B4195" s="78">
        <v>39951</v>
      </c>
      <c r="C4195" s="63">
        <v>1281</v>
      </c>
      <c r="D4195" s="70" t="s">
        <v>747</v>
      </c>
      <c r="E4195" s="27">
        <v>1815.91</v>
      </c>
      <c r="F4195" s="62" t="s">
        <v>1963</v>
      </c>
      <c r="G4195" s="62" t="s">
        <v>1587</v>
      </c>
      <c r="H4195" s="62" t="s">
        <v>1528</v>
      </c>
    </row>
    <row r="4196" spans="1:8" x14ac:dyDescent="0.2">
      <c r="A4196" s="27" t="s">
        <v>3274</v>
      </c>
      <c r="B4196" s="78">
        <v>39952</v>
      </c>
      <c r="C4196" s="63">
        <v>1282</v>
      </c>
      <c r="D4196" s="70" t="s">
        <v>1093</v>
      </c>
      <c r="E4196" s="27">
        <v>389.88</v>
      </c>
      <c r="F4196" s="62" t="s">
        <v>1610</v>
      </c>
      <c r="G4196" s="62" t="s">
        <v>1587</v>
      </c>
      <c r="H4196" s="62" t="s">
        <v>1535</v>
      </c>
    </row>
    <row r="4197" spans="1:8" x14ac:dyDescent="0.2">
      <c r="A4197" s="27" t="s">
        <v>3275</v>
      </c>
      <c r="B4197" s="78">
        <v>39952</v>
      </c>
      <c r="C4197" s="63">
        <v>330</v>
      </c>
      <c r="D4197" s="64" t="s">
        <v>3276</v>
      </c>
      <c r="E4197" s="27">
        <v>350.8</v>
      </c>
      <c r="F4197" s="62" t="s">
        <v>1594</v>
      </c>
      <c r="G4197" s="62" t="s">
        <v>1587</v>
      </c>
      <c r="H4197" s="62" t="s">
        <v>1597</v>
      </c>
    </row>
    <row r="4198" spans="1:8" x14ac:dyDescent="0.2">
      <c r="A4198" s="27" t="s">
        <v>3277</v>
      </c>
      <c r="B4198" s="78">
        <v>39954</v>
      </c>
      <c r="C4198" s="63">
        <v>402</v>
      </c>
      <c r="D4198" s="64" t="s">
        <v>3276</v>
      </c>
      <c r="E4198" s="27">
        <v>235</v>
      </c>
      <c r="F4198" s="62" t="s">
        <v>2921</v>
      </c>
      <c r="G4198" s="62" t="s">
        <v>1588</v>
      </c>
      <c r="H4198" s="62" t="s">
        <v>1753</v>
      </c>
    </row>
    <row r="4199" spans="1:8" x14ac:dyDescent="0.2">
      <c r="A4199" s="27" t="s">
        <v>3278</v>
      </c>
      <c r="B4199" s="78">
        <v>39954</v>
      </c>
      <c r="C4199" s="63">
        <v>1015</v>
      </c>
      <c r="D4199" s="64" t="s">
        <v>1018</v>
      </c>
      <c r="E4199" s="27">
        <v>362.59</v>
      </c>
      <c r="F4199" s="62" t="s">
        <v>1610</v>
      </c>
      <c r="G4199" s="62" t="s">
        <v>1587</v>
      </c>
      <c r="H4199" s="62" t="s">
        <v>1535</v>
      </c>
    </row>
    <row r="4200" spans="1:8" x14ac:dyDescent="0.2">
      <c r="A4200" s="27" t="s">
        <v>3279</v>
      </c>
      <c r="B4200" s="78">
        <v>39955</v>
      </c>
      <c r="C4200" s="63">
        <v>1210</v>
      </c>
      <c r="D4200" s="64" t="s">
        <v>1018</v>
      </c>
      <c r="E4200" s="27">
        <v>292.31</v>
      </c>
      <c r="F4200" s="62" t="s">
        <v>1610</v>
      </c>
      <c r="G4200" s="62" t="s">
        <v>1587</v>
      </c>
      <c r="H4200" s="62" t="s">
        <v>1538</v>
      </c>
    </row>
    <row r="4201" spans="1:8" x14ac:dyDescent="0.2">
      <c r="A4201" s="27" t="s">
        <v>3280</v>
      </c>
      <c r="B4201" s="78">
        <v>39955</v>
      </c>
      <c r="C4201" s="63">
        <v>750</v>
      </c>
      <c r="D4201" s="64" t="s">
        <v>1018</v>
      </c>
      <c r="E4201" s="27">
        <v>277.43</v>
      </c>
      <c r="F4201" s="62" t="s">
        <v>1610</v>
      </c>
      <c r="G4201" s="62" t="s">
        <v>1587</v>
      </c>
      <c r="H4201" s="62" t="s">
        <v>1557</v>
      </c>
    </row>
    <row r="4202" spans="1:8" x14ac:dyDescent="0.2">
      <c r="A4202" s="27" t="s">
        <v>3281</v>
      </c>
      <c r="B4202" s="78">
        <v>39958</v>
      </c>
      <c r="C4202" s="63">
        <v>824</v>
      </c>
      <c r="D4202" s="64" t="s">
        <v>1032</v>
      </c>
      <c r="E4202" s="27">
        <v>622.05999999999995</v>
      </c>
      <c r="F4202" s="62" t="s">
        <v>1610</v>
      </c>
      <c r="G4202" s="62" t="s">
        <v>1587</v>
      </c>
      <c r="H4202" s="62" t="s">
        <v>1544</v>
      </c>
    </row>
    <row r="4203" spans="1:8" x14ac:dyDescent="0.2">
      <c r="A4203" s="27" t="s">
        <v>3282</v>
      </c>
      <c r="B4203" s="78">
        <v>39958</v>
      </c>
      <c r="C4203" s="63">
        <v>580</v>
      </c>
      <c r="D4203" s="70" t="s">
        <v>1429</v>
      </c>
      <c r="E4203" s="27">
        <v>28.36</v>
      </c>
      <c r="F4203" s="62" t="s">
        <v>1610</v>
      </c>
      <c r="G4203" s="62" t="s">
        <v>1587</v>
      </c>
      <c r="H4203" s="62" t="s">
        <v>1567</v>
      </c>
    </row>
    <row r="4204" spans="1:8" x14ac:dyDescent="0.2">
      <c r="A4204" s="27" t="s">
        <v>3283</v>
      </c>
      <c r="B4204" s="78">
        <v>39958</v>
      </c>
      <c r="C4204" s="63">
        <v>844</v>
      </c>
      <c r="D4204" s="64" t="s">
        <v>656</v>
      </c>
      <c r="E4204" s="27">
        <v>1250</v>
      </c>
      <c r="F4204" s="62" t="s">
        <v>1610</v>
      </c>
      <c r="G4204" s="62" t="s">
        <v>1587</v>
      </c>
      <c r="H4204" s="62" t="s">
        <v>1597</v>
      </c>
    </row>
    <row r="4205" spans="1:8" x14ac:dyDescent="0.2">
      <c r="A4205" s="27" t="s">
        <v>3284</v>
      </c>
      <c r="B4205" s="78">
        <v>39959</v>
      </c>
      <c r="C4205" s="63">
        <v>1275</v>
      </c>
      <c r="D4205" s="64" t="s">
        <v>656</v>
      </c>
      <c r="E4205" s="27">
        <v>1450</v>
      </c>
      <c r="F4205" s="62" t="s">
        <v>2921</v>
      </c>
      <c r="G4205" s="62" t="s">
        <v>1588</v>
      </c>
      <c r="H4205" s="62" t="s">
        <v>1607</v>
      </c>
    </row>
    <row r="4206" spans="1:8" x14ac:dyDescent="0.2">
      <c r="A4206" s="27" t="s">
        <v>3285</v>
      </c>
      <c r="B4206" s="78">
        <v>39960</v>
      </c>
      <c r="C4206" s="63">
        <v>1279</v>
      </c>
      <c r="D4206" s="64" t="s">
        <v>656</v>
      </c>
      <c r="E4206" s="27">
        <v>72</v>
      </c>
      <c r="F4206" s="62" t="s">
        <v>1610</v>
      </c>
      <c r="G4206" s="62" t="s">
        <v>1587</v>
      </c>
      <c r="H4206" s="62" t="s">
        <v>1535</v>
      </c>
    </row>
    <row r="4207" spans="1:8" x14ac:dyDescent="0.2">
      <c r="A4207" s="27" t="s">
        <v>3286</v>
      </c>
      <c r="B4207" s="78">
        <v>39960</v>
      </c>
      <c r="C4207" s="63">
        <v>1283</v>
      </c>
      <c r="D4207" s="64" t="s">
        <v>912</v>
      </c>
      <c r="E4207" s="27">
        <v>64.53</v>
      </c>
      <c r="F4207" s="62" t="s">
        <v>1610</v>
      </c>
      <c r="G4207" s="62" t="s">
        <v>1587</v>
      </c>
      <c r="H4207" s="62" t="s">
        <v>1528</v>
      </c>
    </row>
    <row r="4208" spans="1:8" x14ac:dyDescent="0.2">
      <c r="A4208" s="27" t="s">
        <v>3287</v>
      </c>
      <c r="B4208" s="78">
        <v>39960</v>
      </c>
      <c r="C4208" s="63">
        <v>290</v>
      </c>
      <c r="D4208" s="64" t="s">
        <v>912</v>
      </c>
      <c r="E4208" s="27">
        <v>731.99</v>
      </c>
      <c r="F4208" s="62" t="s">
        <v>1594</v>
      </c>
      <c r="G4208" s="62" t="s">
        <v>1587</v>
      </c>
      <c r="H4208" s="62" t="s">
        <v>1528</v>
      </c>
    </row>
    <row r="4209" spans="1:8" x14ac:dyDescent="0.2">
      <c r="A4209" s="27" t="s">
        <v>3288</v>
      </c>
      <c r="B4209" s="78">
        <v>39961</v>
      </c>
      <c r="C4209" s="63">
        <v>1284</v>
      </c>
      <c r="D4209" s="64" t="s">
        <v>912</v>
      </c>
      <c r="E4209" s="27">
        <v>184.69</v>
      </c>
      <c r="F4209" s="62" t="s">
        <v>1594</v>
      </c>
      <c r="G4209" s="62" t="s">
        <v>1587</v>
      </c>
      <c r="H4209" s="62" t="s">
        <v>1538</v>
      </c>
    </row>
    <row r="4210" spans="1:8" x14ac:dyDescent="0.2">
      <c r="A4210" s="27" t="s">
        <v>3289</v>
      </c>
      <c r="B4210" s="78">
        <v>39961</v>
      </c>
      <c r="C4210" s="63">
        <v>338</v>
      </c>
      <c r="D4210" s="64" t="s">
        <v>912</v>
      </c>
      <c r="E4210" s="27">
        <v>79.349999999999994</v>
      </c>
      <c r="F4210" s="62" t="s">
        <v>1594</v>
      </c>
      <c r="G4210" s="62" t="s">
        <v>1587</v>
      </c>
      <c r="H4210" s="62" t="s">
        <v>1597</v>
      </c>
    </row>
    <row r="4211" spans="1:8" x14ac:dyDescent="0.2">
      <c r="A4211" s="27" t="s">
        <v>3290</v>
      </c>
      <c r="B4211" s="78">
        <v>39961</v>
      </c>
      <c r="C4211" s="63">
        <v>1287</v>
      </c>
      <c r="D4211" s="64" t="s">
        <v>859</v>
      </c>
      <c r="E4211" s="27">
        <v>161.09</v>
      </c>
      <c r="F4211" s="62" t="s">
        <v>1594</v>
      </c>
      <c r="G4211" s="62" t="s">
        <v>1587</v>
      </c>
      <c r="H4211" s="62" t="s">
        <v>1597</v>
      </c>
    </row>
    <row r="4212" spans="1:8" x14ac:dyDescent="0.2">
      <c r="A4212" s="27" t="s">
        <v>3291</v>
      </c>
      <c r="B4212" s="78">
        <v>39961</v>
      </c>
      <c r="C4212" s="63">
        <v>314</v>
      </c>
      <c r="D4212" s="64" t="s">
        <v>859</v>
      </c>
      <c r="E4212" s="27">
        <v>273</v>
      </c>
      <c r="F4212" s="62" t="s">
        <v>1594</v>
      </c>
      <c r="G4212" s="62" t="s">
        <v>1587</v>
      </c>
      <c r="H4212" s="62" t="s">
        <v>1597</v>
      </c>
    </row>
    <row r="4213" spans="1:8" x14ac:dyDescent="0.2">
      <c r="A4213" s="27" t="s">
        <v>3292</v>
      </c>
      <c r="B4213" s="78">
        <v>39961</v>
      </c>
      <c r="C4213" s="63">
        <v>346</v>
      </c>
      <c r="D4213" s="64" t="s">
        <v>859</v>
      </c>
      <c r="E4213" s="27">
        <v>786.34</v>
      </c>
      <c r="F4213" s="62" t="s">
        <v>1594</v>
      </c>
      <c r="G4213" s="62" t="s">
        <v>1587</v>
      </c>
      <c r="H4213" s="62" t="s">
        <v>1597</v>
      </c>
    </row>
    <row r="4214" spans="1:8" x14ac:dyDescent="0.2">
      <c r="A4214" s="27" t="s">
        <v>3293</v>
      </c>
      <c r="B4214" s="78">
        <v>39961</v>
      </c>
      <c r="C4214" s="63">
        <v>1217</v>
      </c>
      <c r="D4214" s="64" t="s">
        <v>1132</v>
      </c>
      <c r="E4214" s="27">
        <v>320.39999999999998</v>
      </c>
      <c r="F4214" s="62" t="s">
        <v>1594</v>
      </c>
      <c r="G4214" s="62" t="s">
        <v>1587</v>
      </c>
      <c r="H4214" s="62" t="s">
        <v>1597</v>
      </c>
    </row>
    <row r="4215" spans="1:8" x14ac:dyDescent="0.2">
      <c r="A4215" s="27" t="s">
        <v>3294</v>
      </c>
      <c r="B4215" s="78">
        <v>39961</v>
      </c>
      <c r="C4215" s="63">
        <v>1217</v>
      </c>
      <c r="D4215" s="64" t="s">
        <v>1132</v>
      </c>
      <c r="E4215" s="27">
        <v>121.87</v>
      </c>
      <c r="F4215" s="62" t="s">
        <v>1594</v>
      </c>
      <c r="G4215" s="62" t="s">
        <v>1587</v>
      </c>
      <c r="H4215" s="62" t="s">
        <v>1597</v>
      </c>
    </row>
    <row r="4216" spans="1:8" x14ac:dyDescent="0.2">
      <c r="A4216" s="27" t="s">
        <v>3295</v>
      </c>
      <c r="B4216" s="78">
        <v>39961</v>
      </c>
      <c r="C4216" s="63">
        <v>1217</v>
      </c>
      <c r="D4216" s="70" t="s">
        <v>1074</v>
      </c>
      <c r="E4216" s="27">
        <v>450</v>
      </c>
      <c r="F4216" s="62" t="s">
        <v>1594</v>
      </c>
      <c r="G4216" s="62" t="s">
        <v>1587</v>
      </c>
      <c r="H4216" s="62" t="s">
        <v>1597</v>
      </c>
    </row>
    <row r="4217" spans="1:8" x14ac:dyDescent="0.2">
      <c r="A4217" s="27" t="s">
        <v>3296</v>
      </c>
      <c r="B4217" s="78">
        <v>39961</v>
      </c>
      <c r="C4217" s="63">
        <v>1217</v>
      </c>
      <c r="D4217" s="64" t="s">
        <v>1005</v>
      </c>
      <c r="E4217" s="27">
        <v>24.45</v>
      </c>
      <c r="F4217" s="62" t="s">
        <v>1594</v>
      </c>
      <c r="G4217" s="62" t="s">
        <v>1587</v>
      </c>
      <c r="H4217" s="62" t="s">
        <v>1597</v>
      </c>
    </row>
    <row r="4218" spans="1:8" x14ac:dyDescent="0.2">
      <c r="A4218" s="27" t="s">
        <v>3297</v>
      </c>
      <c r="B4218" s="78">
        <v>39961</v>
      </c>
      <c r="C4218" s="63">
        <v>1217</v>
      </c>
      <c r="D4218" s="64" t="s">
        <v>1005</v>
      </c>
      <c r="E4218" s="27">
        <v>593.51</v>
      </c>
      <c r="F4218" s="62" t="s">
        <v>1594</v>
      </c>
      <c r="G4218" s="62" t="s">
        <v>1587</v>
      </c>
      <c r="H4218" s="62" t="s">
        <v>1597</v>
      </c>
    </row>
    <row r="4219" spans="1:8" x14ac:dyDescent="0.2">
      <c r="A4219" s="27" t="s">
        <v>3298</v>
      </c>
      <c r="B4219" s="78">
        <v>39961</v>
      </c>
      <c r="C4219" s="63">
        <v>1217</v>
      </c>
      <c r="D4219" s="64" t="s">
        <v>1005</v>
      </c>
      <c r="E4219" s="27">
        <v>50.84</v>
      </c>
      <c r="F4219" s="62" t="s">
        <v>1594</v>
      </c>
      <c r="G4219" s="62" t="s">
        <v>1587</v>
      </c>
      <c r="H4219" s="62" t="s">
        <v>1597</v>
      </c>
    </row>
    <row r="4220" spans="1:8" x14ac:dyDescent="0.2">
      <c r="A4220" s="27" t="s">
        <v>3299</v>
      </c>
      <c r="B4220" s="78">
        <v>39961</v>
      </c>
      <c r="C4220" s="63">
        <v>431</v>
      </c>
      <c r="D4220" s="64" t="s">
        <v>1100</v>
      </c>
      <c r="E4220" s="27">
        <v>378.3</v>
      </c>
      <c r="F4220" s="62" t="s">
        <v>1594</v>
      </c>
      <c r="G4220" s="62" t="s">
        <v>1587</v>
      </c>
      <c r="H4220" s="62" t="s">
        <v>1597</v>
      </c>
    </row>
    <row r="4221" spans="1:8" x14ac:dyDescent="0.2">
      <c r="A4221" s="27" t="s">
        <v>3300</v>
      </c>
      <c r="B4221" s="78">
        <v>39961</v>
      </c>
      <c r="C4221" s="63">
        <v>7</v>
      </c>
      <c r="D4221" s="64" t="s">
        <v>1100</v>
      </c>
      <c r="E4221" s="27">
        <v>93.29</v>
      </c>
      <c r="F4221" s="62" t="s">
        <v>1963</v>
      </c>
      <c r="G4221" s="62" t="s">
        <v>1587</v>
      </c>
      <c r="H4221" s="62" t="s">
        <v>1528</v>
      </c>
    </row>
    <row r="4222" spans="1:8" x14ac:dyDescent="0.2">
      <c r="A4222" s="27" t="s">
        <v>3301</v>
      </c>
      <c r="B4222" s="78">
        <v>39962</v>
      </c>
      <c r="C4222" s="63">
        <v>43</v>
      </c>
      <c r="D4222" s="64" t="s">
        <v>1119</v>
      </c>
      <c r="E4222" s="27">
        <v>288.44</v>
      </c>
      <c r="F4222" s="62" t="s">
        <v>1594</v>
      </c>
      <c r="G4222" s="62" t="s">
        <v>1587</v>
      </c>
      <c r="H4222" s="62" t="s">
        <v>1597</v>
      </c>
    </row>
    <row r="4223" spans="1:8" x14ac:dyDescent="0.2">
      <c r="A4223" s="27" t="s">
        <v>3302</v>
      </c>
      <c r="B4223" s="78">
        <v>39962</v>
      </c>
      <c r="C4223" s="63">
        <v>43</v>
      </c>
      <c r="D4223" s="64" t="s">
        <v>1119</v>
      </c>
      <c r="E4223" s="27">
        <v>116.16</v>
      </c>
      <c r="F4223" s="62" t="s">
        <v>1594</v>
      </c>
      <c r="G4223" s="62" t="s">
        <v>1587</v>
      </c>
      <c r="H4223" s="62" t="s">
        <v>1597</v>
      </c>
    </row>
    <row r="4224" spans="1:8" x14ac:dyDescent="0.2">
      <c r="A4224" s="27" t="s">
        <v>3303</v>
      </c>
      <c r="B4224" s="78">
        <v>39962</v>
      </c>
      <c r="C4224" s="63">
        <v>43</v>
      </c>
      <c r="D4224" s="64" t="s">
        <v>1146</v>
      </c>
      <c r="E4224" s="27">
        <v>283.92</v>
      </c>
      <c r="F4224" s="62" t="s">
        <v>1594</v>
      </c>
      <c r="G4224" s="62" t="s">
        <v>1587</v>
      </c>
      <c r="H4224" s="62" t="s">
        <v>1597</v>
      </c>
    </row>
    <row r="4225" spans="1:8" x14ac:dyDescent="0.2">
      <c r="A4225" s="27" t="s">
        <v>3304</v>
      </c>
      <c r="B4225" s="78">
        <v>39962</v>
      </c>
      <c r="C4225" s="63">
        <v>43</v>
      </c>
      <c r="D4225" s="64" t="s">
        <v>1146</v>
      </c>
      <c r="E4225" s="27">
        <v>288.63</v>
      </c>
      <c r="F4225" s="62" t="s">
        <v>1594</v>
      </c>
      <c r="G4225" s="62" t="s">
        <v>1587</v>
      </c>
      <c r="H4225" s="62" t="s">
        <v>1597</v>
      </c>
    </row>
    <row r="4226" spans="1:8" x14ac:dyDescent="0.2">
      <c r="A4226" s="27" t="s">
        <v>3305</v>
      </c>
      <c r="B4226" s="78">
        <v>39962</v>
      </c>
      <c r="C4226" s="63">
        <v>43</v>
      </c>
      <c r="D4226" s="70" t="s">
        <v>696</v>
      </c>
      <c r="E4226" s="27">
        <v>2654.66</v>
      </c>
      <c r="F4226" s="62" t="s">
        <v>1594</v>
      </c>
      <c r="G4226" s="62" t="s">
        <v>1587</v>
      </c>
      <c r="H4226" s="62" t="s">
        <v>1597</v>
      </c>
    </row>
    <row r="4227" spans="1:8" x14ac:dyDescent="0.2">
      <c r="A4227" s="27" t="s">
        <v>3306</v>
      </c>
      <c r="B4227" s="78">
        <v>39962</v>
      </c>
      <c r="C4227" s="63">
        <v>43</v>
      </c>
      <c r="D4227" s="70" t="s">
        <v>696</v>
      </c>
      <c r="E4227" s="27">
        <v>2050</v>
      </c>
      <c r="F4227" s="62" t="s">
        <v>1594</v>
      </c>
      <c r="G4227" s="62" t="s">
        <v>1587</v>
      </c>
      <c r="H4227" s="62" t="s">
        <v>1597</v>
      </c>
    </row>
    <row r="4228" spans="1:8" x14ac:dyDescent="0.2">
      <c r="A4228" s="27" t="s">
        <v>3307</v>
      </c>
      <c r="B4228" s="78">
        <v>39962</v>
      </c>
      <c r="C4228" s="63">
        <v>43</v>
      </c>
      <c r="D4228" s="70" t="s">
        <v>715</v>
      </c>
      <c r="E4228" s="27">
        <v>1939.16</v>
      </c>
      <c r="F4228" s="62" t="s">
        <v>1594</v>
      </c>
      <c r="G4228" s="62" t="s">
        <v>1587</v>
      </c>
      <c r="H4228" s="62" t="s">
        <v>1597</v>
      </c>
    </row>
    <row r="4229" spans="1:8" x14ac:dyDescent="0.2">
      <c r="A4229" s="27" t="s">
        <v>3308</v>
      </c>
      <c r="B4229" s="78">
        <v>39962</v>
      </c>
      <c r="C4229" s="63">
        <v>43</v>
      </c>
      <c r="D4229" s="64" t="s">
        <v>759</v>
      </c>
      <c r="E4229" s="27">
        <v>1805</v>
      </c>
      <c r="F4229" s="62" t="s">
        <v>1594</v>
      </c>
      <c r="G4229" s="62" t="s">
        <v>1587</v>
      </c>
      <c r="H4229" s="62" t="s">
        <v>1597</v>
      </c>
    </row>
    <row r="4230" spans="1:8" x14ac:dyDescent="0.2">
      <c r="A4230" s="27" t="s">
        <v>3309</v>
      </c>
      <c r="B4230" s="78">
        <v>39962</v>
      </c>
      <c r="C4230" s="63">
        <v>43</v>
      </c>
      <c r="D4230" s="70" t="s">
        <v>573</v>
      </c>
      <c r="E4230" s="27">
        <v>6000</v>
      </c>
      <c r="F4230" s="62" t="s">
        <v>1594</v>
      </c>
      <c r="G4230" s="62" t="s">
        <v>1587</v>
      </c>
      <c r="H4230" s="62" t="s">
        <v>1597</v>
      </c>
    </row>
    <row r="4231" spans="1:8" x14ac:dyDescent="0.2">
      <c r="A4231" s="27" t="s">
        <v>3310</v>
      </c>
      <c r="B4231" s="78">
        <v>39962</v>
      </c>
      <c r="C4231" s="63">
        <v>43</v>
      </c>
      <c r="D4231" s="70" t="s">
        <v>573</v>
      </c>
      <c r="E4231" s="27">
        <v>7000</v>
      </c>
      <c r="F4231" s="62" t="s">
        <v>1594</v>
      </c>
      <c r="G4231" s="62" t="s">
        <v>1587</v>
      </c>
      <c r="H4231" s="62" t="s">
        <v>1597</v>
      </c>
    </row>
    <row r="4232" spans="1:8" x14ac:dyDescent="0.2">
      <c r="A4232" s="27" t="s">
        <v>3311</v>
      </c>
      <c r="B4232" s="78">
        <v>39962</v>
      </c>
      <c r="C4232" s="63">
        <v>43</v>
      </c>
      <c r="D4232" s="64" t="s">
        <v>543</v>
      </c>
      <c r="E4232" s="27">
        <v>6870</v>
      </c>
      <c r="F4232" s="62" t="s">
        <v>1594</v>
      </c>
      <c r="G4232" s="62" t="s">
        <v>1587</v>
      </c>
      <c r="H4232" s="62" t="s">
        <v>1597</v>
      </c>
    </row>
    <row r="4233" spans="1:8" x14ac:dyDescent="0.2">
      <c r="A4233" s="27" t="s">
        <v>3312</v>
      </c>
      <c r="B4233" s="78">
        <v>39962</v>
      </c>
      <c r="C4233" s="63">
        <v>43</v>
      </c>
      <c r="D4233" s="70" t="s">
        <v>1390</v>
      </c>
      <c r="E4233" s="27">
        <v>271.60000000000002</v>
      </c>
      <c r="F4233" s="62" t="s">
        <v>1594</v>
      </c>
      <c r="G4233" s="62" t="s">
        <v>1587</v>
      </c>
      <c r="H4233" s="62" t="s">
        <v>1597</v>
      </c>
    </row>
    <row r="4234" spans="1:8" x14ac:dyDescent="0.2">
      <c r="A4234" s="27" t="s">
        <v>3313</v>
      </c>
      <c r="B4234" s="78">
        <v>39962</v>
      </c>
      <c r="C4234" s="63">
        <v>43</v>
      </c>
      <c r="D4234" s="70" t="s">
        <v>388</v>
      </c>
      <c r="E4234" s="27">
        <v>8785</v>
      </c>
      <c r="F4234" s="62" t="s">
        <v>1594</v>
      </c>
      <c r="G4234" s="62" t="s">
        <v>1587</v>
      </c>
      <c r="H4234" s="62" t="s">
        <v>1597</v>
      </c>
    </row>
    <row r="4235" spans="1:8" x14ac:dyDescent="0.2">
      <c r="A4235" s="27" t="s">
        <v>3314</v>
      </c>
      <c r="B4235" s="78">
        <v>39965</v>
      </c>
      <c r="C4235" s="63">
        <v>1262</v>
      </c>
      <c r="D4235" s="70" t="s">
        <v>388</v>
      </c>
      <c r="E4235" s="27">
        <v>5035</v>
      </c>
      <c r="F4235" s="62" t="s">
        <v>1610</v>
      </c>
      <c r="G4235" s="62" t="s">
        <v>1587</v>
      </c>
      <c r="H4235" s="62" t="s">
        <v>1538</v>
      </c>
    </row>
    <row r="4236" spans="1:8" x14ac:dyDescent="0.2">
      <c r="A4236" s="27" t="s">
        <v>3315</v>
      </c>
      <c r="B4236" s="78">
        <v>39966</v>
      </c>
      <c r="C4236" s="63">
        <v>1238</v>
      </c>
      <c r="D4236" s="70" t="s">
        <v>388</v>
      </c>
      <c r="E4236" s="27">
        <v>5035</v>
      </c>
      <c r="F4236" s="62" t="s">
        <v>2921</v>
      </c>
      <c r="G4236" s="62" t="s">
        <v>1588</v>
      </c>
      <c r="H4236" s="62" t="s">
        <v>2271</v>
      </c>
    </row>
    <row r="4237" spans="1:8" x14ac:dyDescent="0.2">
      <c r="A4237" s="27" t="s">
        <v>3316</v>
      </c>
      <c r="B4237" s="78">
        <v>39966</v>
      </c>
      <c r="C4237" s="63">
        <v>1238</v>
      </c>
      <c r="D4237" s="70" t="s">
        <v>388</v>
      </c>
      <c r="E4237" s="27">
        <v>11000</v>
      </c>
      <c r="F4237" s="62" t="s">
        <v>2921</v>
      </c>
      <c r="G4237" s="62" t="s">
        <v>1588</v>
      </c>
      <c r="H4237" s="62" t="s">
        <v>2271</v>
      </c>
    </row>
    <row r="4238" spans="1:8" x14ac:dyDescent="0.2">
      <c r="A4238" s="27" t="s">
        <v>3317</v>
      </c>
      <c r="B4238" s="78">
        <v>39966</v>
      </c>
      <c r="C4238" s="63">
        <v>1238</v>
      </c>
      <c r="D4238" s="70" t="s">
        <v>3318</v>
      </c>
      <c r="E4238" s="27">
        <v>460</v>
      </c>
      <c r="F4238" s="62" t="s">
        <v>2921</v>
      </c>
      <c r="G4238" s="62" t="s">
        <v>1588</v>
      </c>
      <c r="H4238" s="62" t="s">
        <v>2271</v>
      </c>
    </row>
    <row r="4239" spans="1:8" x14ac:dyDescent="0.2">
      <c r="A4239" s="27" t="s">
        <v>3319</v>
      </c>
      <c r="B4239" s="78">
        <v>39966</v>
      </c>
      <c r="C4239" s="63">
        <v>1238</v>
      </c>
      <c r="D4239" s="70" t="s">
        <v>3318</v>
      </c>
      <c r="E4239" s="27">
        <v>524</v>
      </c>
      <c r="F4239" s="62" t="s">
        <v>2921</v>
      </c>
      <c r="G4239" s="62" t="s">
        <v>1588</v>
      </c>
      <c r="H4239" s="62" t="s">
        <v>2271</v>
      </c>
    </row>
    <row r="4240" spans="1:8" x14ac:dyDescent="0.2">
      <c r="A4240" s="27" t="s">
        <v>3320</v>
      </c>
      <c r="B4240" s="78">
        <v>39966</v>
      </c>
      <c r="C4240" s="63">
        <v>1238</v>
      </c>
      <c r="D4240" s="70" t="s">
        <v>3321</v>
      </c>
      <c r="E4240" s="27">
        <v>20678.7</v>
      </c>
      <c r="F4240" s="62" t="s">
        <v>2921</v>
      </c>
      <c r="G4240" s="62" t="s">
        <v>1588</v>
      </c>
      <c r="H4240" s="62" t="s">
        <v>2271</v>
      </c>
    </row>
    <row r="4241" spans="1:8" x14ac:dyDescent="0.2">
      <c r="A4241" s="27" t="s">
        <v>3322</v>
      </c>
      <c r="B4241" s="78">
        <v>39967</v>
      </c>
      <c r="C4241" s="63">
        <v>414</v>
      </c>
      <c r="D4241" s="70" t="s">
        <v>3321</v>
      </c>
      <c r="E4241" s="27">
        <v>2750</v>
      </c>
      <c r="F4241" s="62" t="s">
        <v>1610</v>
      </c>
      <c r="G4241" s="62" t="s">
        <v>1588</v>
      </c>
      <c r="H4241" s="62" t="s">
        <v>1607</v>
      </c>
    </row>
    <row r="4242" spans="1:8" x14ac:dyDescent="0.2">
      <c r="A4242" s="27" t="s">
        <v>3323</v>
      </c>
      <c r="B4242" s="78">
        <v>39967</v>
      </c>
      <c r="C4242" s="63">
        <v>414</v>
      </c>
      <c r="D4242" s="64" t="s">
        <v>177</v>
      </c>
      <c r="E4242" s="27">
        <v>46008</v>
      </c>
      <c r="F4242" s="62" t="s">
        <v>1610</v>
      </c>
      <c r="G4242" s="62" t="s">
        <v>1588</v>
      </c>
      <c r="H4242" s="62" t="s">
        <v>1607</v>
      </c>
    </row>
    <row r="4243" spans="1:8" x14ac:dyDescent="0.2">
      <c r="A4243" s="27" t="s">
        <v>3324</v>
      </c>
      <c r="B4243" s="78">
        <v>39968</v>
      </c>
      <c r="C4243" s="63">
        <v>176</v>
      </c>
      <c r="D4243" s="70" t="s">
        <v>954</v>
      </c>
      <c r="E4243" s="27">
        <v>814.4</v>
      </c>
      <c r="F4243" s="62" t="s">
        <v>1594</v>
      </c>
      <c r="G4243" s="62" t="s">
        <v>1587</v>
      </c>
      <c r="H4243" s="62" t="s">
        <v>1528</v>
      </c>
    </row>
    <row r="4244" spans="1:8" x14ac:dyDescent="0.2">
      <c r="A4244" s="27" t="s">
        <v>3325</v>
      </c>
      <c r="B4244" s="78">
        <v>39968</v>
      </c>
      <c r="C4244" s="63">
        <v>141</v>
      </c>
      <c r="D4244" s="70" t="s">
        <v>201</v>
      </c>
      <c r="E4244" s="27">
        <v>35440</v>
      </c>
      <c r="F4244" s="62" t="s">
        <v>1594</v>
      </c>
      <c r="G4244" s="62" t="s">
        <v>1587</v>
      </c>
      <c r="H4244" s="62" t="s">
        <v>1597</v>
      </c>
    </row>
    <row r="4245" spans="1:8" x14ac:dyDescent="0.2">
      <c r="A4245" s="27" t="s">
        <v>3326</v>
      </c>
      <c r="B4245" s="78">
        <v>39968</v>
      </c>
      <c r="C4245" s="63">
        <v>494</v>
      </c>
      <c r="D4245" s="70" t="s">
        <v>201</v>
      </c>
      <c r="E4245" s="27">
        <v>2266</v>
      </c>
      <c r="F4245" s="62" t="s">
        <v>1594</v>
      </c>
      <c r="G4245" s="62" t="s">
        <v>1587</v>
      </c>
      <c r="H4245" s="62" t="s">
        <v>1597</v>
      </c>
    </row>
    <row r="4246" spans="1:8" x14ac:dyDescent="0.2">
      <c r="A4246" s="27" t="s">
        <v>3327</v>
      </c>
      <c r="B4246" s="78">
        <v>39968</v>
      </c>
      <c r="C4246" s="63">
        <v>19</v>
      </c>
      <c r="D4246" s="70" t="s">
        <v>125</v>
      </c>
      <c r="E4246" s="27">
        <v>9000</v>
      </c>
      <c r="F4246" s="62" t="s">
        <v>1594</v>
      </c>
      <c r="G4246" s="62" t="s">
        <v>1587</v>
      </c>
      <c r="H4246" s="62" t="s">
        <v>1528</v>
      </c>
    </row>
    <row r="4247" spans="1:8" x14ac:dyDescent="0.2">
      <c r="A4247" s="27" t="s">
        <v>3328</v>
      </c>
      <c r="B4247" s="78">
        <v>39968</v>
      </c>
      <c r="C4247" s="63">
        <v>984</v>
      </c>
      <c r="D4247" s="70" t="s">
        <v>125</v>
      </c>
      <c r="E4247" s="27">
        <v>21200</v>
      </c>
      <c r="F4247" s="62" t="s">
        <v>1594</v>
      </c>
      <c r="G4247" s="62" t="s">
        <v>1587</v>
      </c>
      <c r="H4247" s="62" t="s">
        <v>1597</v>
      </c>
    </row>
    <row r="4248" spans="1:8" x14ac:dyDescent="0.2">
      <c r="A4248" s="27" t="s">
        <v>3329</v>
      </c>
      <c r="B4248" s="78">
        <v>39969</v>
      </c>
      <c r="C4248" s="63">
        <v>11</v>
      </c>
      <c r="D4248" s="70" t="s">
        <v>125</v>
      </c>
      <c r="E4248" s="27">
        <v>9258.65</v>
      </c>
      <c r="F4248" s="62" t="s">
        <v>1594</v>
      </c>
      <c r="G4248" s="62" t="s">
        <v>1587</v>
      </c>
      <c r="H4248" s="62" t="s">
        <v>1538</v>
      </c>
    </row>
    <row r="4249" spans="1:8" x14ac:dyDescent="0.2">
      <c r="A4249" s="27" t="s">
        <v>3330</v>
      </c>
      <c r="B4249" s="78">
        <v>39969</v>
      </c>
      <c r="C4249" s="63">
        <v>11</v>
      </c>
      <c r="D4249" s="64" t="s">
        <v>125</v>
      </c>
      <c r="E4249" s="27">
        <v>725</v>
      </c>
      <c r="F4249" s="62" t="s">
        <v>1594</v>
      </c>
      <c r="G4249" s="62" t="s">
        <v>1587</v>
      </c>
      <c r="H4249" s="62" t="s">
        <v>1538</v>
      </c>
    </row>
    <row r="4250" spans="1:8" x14ac:dyDescent="0.2">
      <c r="A4250" s="27" t="s">
        <v>3331</v>
      </c>
      <c r="B4250" s="78">
        <v>39969</v>
      </c>
      <c r="C4250" s="63">
        <v>11</v>
      </c>
      <c r="D4250" s="70" t="s">
        <v>125</v>
      </c>
      <c r="E4250" s="27">
        <v>18750</v>
      </c>
      <c r="F4250" s="62" t="s">
        <v>1594</v>
      </c>
      <c r="G4250" s="62" t="s">
        <v>1587</v>
      </c>
      <c r="H4250" s="62" t="s">
        <v>1538</v>
      </c>
    </row>
    <row r="4251" spans="1:8" x14ac:dyDescent="0.2">
      <c r="A4251" s="27" t="s">
        <v>3332</v>
      </c>
      <c r="B4251" s="78">
        <v>39969</v>
      </c>
      <c r="C4251" s="63">
        <v>11</v>
      </c>
      <c r="D4251" s="70" t="s">
        <v>125</v>
      </c>
      <c r="E4251" s="27">
        <v>168.39</v>
      </c>
      <c r="F4251" s="62" t="s">
        <v>1594</v>
      </c>
      <c r="G4251" s="62" t="s">
        <v>1587</v>
      </c>
      <c r="H4251" s="62" t="s">
        <v>1538</v>
      </c>
    </row>
    <row r="4252" spans="1:8" x14ac:dyDescent="0.2">
      <c r="A4252" s="27" t="s">
        <v>3333</v>
      </c>
      <c r="B4252" s="78">
        <v>39969</v>
      </c>
      <c r="C4252" s="63">
        <v>633</v>
      </c>
      <c r="D4252" s="64" t="s">
        <v>125</v>
      </c>
      <c r="E4252" s="27">
        <v>16650</v>
      </c>
      <c r="F4252" s="62" t="s">
        <v>1594</v>
      </c>
      <c r="G4252" s="62" t="s">
        <v>1587</v>
      </c>
      <c r="H4252" s="62" t="s">
        <v>2964</v>
      </c>
    </row>
    <row r="4253" spans="1:8" x14ac:dyDescent="0.2">
      <c r="A4253" s="27" t="s">
        <v>3334</v>
      </c>
      <c r="B4253" s="78">
        <v>39969</v>
      </c>
      <c r="C4253" s="63">
        <v>1286</v>
      </c>
      <c r="D4253" s="64" t="s">
        <v>125</v>
      </c>
      <c r="E4253" s="27">
        <v>29950</v>
      </c>
      <c r="F4253" s="62" t="s">
        <v>1594</v>
      </c>
      <c r="G4253" s="62" t="s">
        <v>1587</v>
      </c>
      <c r="H4253" s="62" t="s">
        <v>1528</v>
      </c>
    </row>
    <row r="4254" spans="1:8" x14ac:dyDescent="0.2">
      <c r="A4254" s="27" t="s">
        <v>3335</v>
      </c>
      <c r="B4254" s="78">
        <v>39969</v>
      </c>
      <c r="C4254" s="63">
        <v>181</v>
      </c>
      <c r="D4254" s="64" t="s">
        <v>125</v>
      </c>
      <c r="E4254" s="27">
        <v>5400</v>
      </c>
      <c r="F4254" s="62" t="s">
        <v>1594</v>
      </c>
      <c r="G4254" s="62" t="s">
        <v>1587</v>
      </c>
      <c r="H4254" s="62" t="s">
        <v>1557</v>
      </c>
    </row>
    <row r="4255" spans="1:8" x14ac:dyDescent="0.2">
      <c r="A4255" s="27" t="s">
        <v>3336</v>
      </c>
      <c r="B4255" s="78">
        <v>39969</v>
      </c>
      <c r="C4255" s="63">
        <v>181</v>
      </c>
      <c r="D4255" s="64" t="s">
        <v>125</v>
      </c>
      <c r="E4255" s="27">
        <v>68</v>
      </c>
      <c r="F4255" s="62" t="s">
        <v>1594</v>
      </c>
      <c r="G4255" s="62" t="s">
        <v>1587</v>
      </c>
      <c r="H4255" s="62" t="s">
        <v>1557</v>
      </c>
    </row>
    <row r="4256" spans="1:8" x14ac:dyDescent="0.2">
      <c r="A4256" s="27" t="s">
        <v>3337</v>
      </c>
      <c r="B4256" s="78">
        <v>39969</v>
      </c>
      <c r="C4256" s="63">
        <v>144</v>
      </c>
      <c r="D4256" s="64" t="s">
        <v>125</v>
      </c>
      <c r="E4256" s="27">
        <v>1050</v>
      </c>
      <c r="F4256" s="62" t="s">
        <v>1594</v>
      </c>
      <c r="G4256" s="62" t="s">
        <v>1587</v>
      </c>
      <c r="H4256" s="62" t="s">
        <v>1538</v>
      </c>
    </row>
    <row r="4257" spans="1:8" x14ac:dyDescent="0.2">
      <c r="A4257" s="27" t="s">
        <v>3338</v>
      </c>
      <c r="B4257" s="78">
        <v>39972</v>
      </c>
      <c r="C4257" s="63">
        <v>1288</v>
      </c>
      <c r="D4257" s="64" t="s">
        <v>125</v>
      </c>
      <c r="E4257" s="27">
        <v>-68</v>
      </c>
      <c r="F4257" s="62" t="s">
        <v>1594</v>
      </c>
      <c r="G4257" s="62" t="s">
        <v>1587</v>
      </c>
      <c r="H4257" s="62" t="s">
        <v>1538</v>
      </c>
    </row>
    <row r="4258" spans="1:8" x14ac:dyDescent="0.2">
      <c r="A4258" s="27" t="s">
        <v>3339</v>
      </c>
      <c r="B4258" s="78">
        <v>39972</v>
      </c>
      <c r="C4258" s="63">
        <v>1288</v>
      </c>
      <c r="D4258" s="64" t="s">
        <v>1269</v>
      </c>
      <c r="E4258" s="27">
        <v>1478.5</v>
      </c>
      <c r="F4258" s="62" t="s">
        <v>1594</v>
      </c>
      <c r="G4258" s="62" t="s">
        <v>1587</v>
      </c>
      <c r="H4258" s="62" t="s">
        <v>1538</v>
      </c>
    </row>
    <row r="4259" spans="1:8" x14ac:dyDescent="0.2">
      <c r="A4259" s="27" t="s">
        <v>3340</v>
      </c>
      <c r="B4259" s="78">
        <v>39972</v>
      </c>
      <c r="C4259" s="63">
        <v>645</v>
      </c>
      <c r="D4259" s="70" t="s">
        <v>700</v>
      </c>
      <c r="E4259" s="27">
        <v>11250</v>
      </c>
      <c r="F4259" s="62" t="s">
        <v>1610</v>
      </c>
      <c r="G4259" s="62" t="s">
        <v>1587</v>
      </c>
      <c r="H4259" s="62" t="s">
        <v>1544</v>
      </c>
    </row>
    <row r="4260" spans="1:8" x14ac:dyDescent="0.2">
      <c r="A4260" s="27" t="s">
        <v>3341</v>
      </c>
      <c r="B4260" s="78">
        <v>39972</v>
      </c>
      <c r="C4260" s="63">
        <v>830</v>
      </c>
      <c r="D4260" s="70" t="s">
        <v>450</v>
      </c>
      <c r="E4260" s="27">
        <v>11374</v>
      </c>
      <c r="F4260" s="62" t="s">
        <v>1594</v>
      </c>
      <c r="G4260" s="62" t="s">
        <v>1587</v>
      </c>
      <c r="H4260" s="62" t="s">
        <v>1557</v>
      </c>
    </row>
    <row r="4261" spans="1:8" x14ac:dyDescent="0.2">
      <c r="A4261" s="27" t="s">
        <v>3342</v>
      </c>
      <c r="B4261" s="78">
        <v>39974</v>
      </c>
      <c r="C4261" s="63">
        <v>44</v>
      </c>
      <c r="D4261" s="64" t="s">
        <v>863</v>
      </c>
      <c r="E4261" s="27">
        <v>1200</v>
      </c>
      <c r="F4261" s="62" t="s">
        <v>1610</v>
      </c>
      <c r="G4261" s="62" t="s">
        <v>1587</v>
      </c>
      <c r="H4261" s="62" t="s">
        <v>1597</v>
      </c>
    </row>
    <row r="4262" spans="1:8" x14ac:dyDescent="0.2">
      <c r="A4262" s="27" t="s">
        <v>3343</v>
      </c>
      <c r="B4262" s="78">
        <v>39975</v>
      </c>
      <c r="C4262" s="63">
        <v>743</v>
      </c>
      <c r="D4262" s="64" t="s">
        <v>3344</v>
      </c>
      <c r="E4262" s="27">
        <v>8280</v>
      </c>
      <c r="F4262" s="62" t="s">
        <v>1963</v>
      </c>
      <c r="G4262" s="62" t="s">
        <v>1587</v>
      </c>
      <c r="H4262" s="62" t="s">
        <v>2962</v>
      </c>
    </row>
    <row r="4263" spans="1:8" x14ac:dyDescent="0.2">
      <c r="A4263" s="27" t="s">
        <v>3345</v>
      </c>
      <c r="B4263" s="78">
        <v>39976</v>
      </c>
      <c r="C4263" s="63">
        <v>384</v>
      </c>
      <c r="D4263" s="70" t="s">
        <v>60</v>
      </c>
      <c r="E4263" s="27">
        <v>106650</v>
      </c>
      <c r="F4263" s="62" t="s">
        <v>1610</v>
      </c>
      <c r="G4263" s="62" t="s">
        <v>1587</v>
      </c>
      <c r="H4263" s="62" t="s">
        <v>1597</v>
      </c>
    </row>
    <row r="4264" spans="1:8" x14ac:dyDescent="0.2">
      <c r="A4264" s="27" t="s">
        <v>3346</v>
      </c>
      <c r="B4264" s="78">
        <v>39976</v>
      </c>
      <c r="C4264" s="63">
        <v>384</v>
      </c>
      <c r="D4264" s="70" t="s">
        <v>60</v>
      </c>
      <c r="E4264" s="27">
        <v>11850</v>
      </c>
      <c r="F4264" s="62" t="s">
        <v>1610</v>
      </c>
      <c r="G4264" s="62" t="s">
        <v>1587</v>
      </c>
      <c r="H4264" s="62" t="s">
        <v>1597</v>
      </c>
    </row>
    <row r="4265" spans="1:8" x14ac:dyDescent="0.2">
      <c r="A4265" s="27" t="s">
        <v>3347</v>
      </c>
      <c r="B4265" s="78">
        <v>39976</v>
      </c>
      <c r="C4265" s="63">
        <v>384</v>
      </c>
      <c r="D4265" s="64" t="s">
        <v>60</v>
      </c>
      <c r="E4265" s="27">
        <v>17900</v>
      </c>
      <c r="F4265" s="62" t="s">
        <v>1610</v>
      </c>
      <c r="G4265" s="62" t="s">
        <v>1587</v>
      </c>
      <c r="H4265" s="62" t="s">
        <v>1597</v>
      </c>
    </row>
    <row r="4266" spans="1:8" x14ac:dyDescent="0.2">
      <c r="A4266" s="27" t="s">
        <v>3348</v>
      </c>
      <c r="B4266" s="78">
        <v>39980</v>
      </c>
      <c r="C4266" s="63">
        <v>191</v>
      </c>
      <c r="D4266" s="64" t="s">
        <v>60</v>
      </c>
      <c r="E4266" s="27">
        <v>955.1</v>
      </c>
      <c r="F4266" s="62" t="s">
        <v>1594</v>
      </c>
      <c r="G4266" s="62" t="s">
        <v>1587</v>
      </c>
      <c r="H4266" s="62" t="s">
        <v>1528</v>
      </c>
    </row>
    <row r="4267" spans="1:8" x14ac:dyDescent="0.2">
      <c r="A4267" s="27" t="s">
        <v>3349</v>
      </c>
      <c r="B4267" s="78">
        <v>39980</v>
      </c>
      <c r="C4267" s="63">
        <v>268</v>
      </c>
      <c r="D4267" s="64" t="s">
        <v>60</v>
      </c>
      <c r="E4267" s="27">
        <v>31869.279999999999</v>
      </c>
      <c r="F4267" s="62" t="s">
        <v>1594</v>
      </c>
      <c r="G4267" s="62" t="s">
        <v>1587</v>
      </c>
      <c r="H4267" s="62" t="s">
        <v>1538</v>
      </c>
    </row>
    <row r="4268" spans="1:8" x14ac:dyDescent="0.2">
      <c r="A4268" s="27" t="s">
        <v>3350</v>
      </c>
      <c r="B4268" s="78">
        <v>39980</v>
      </c>
      <c r="C4268" s="63">
        <v>859</v>
      </c>
      <c r="D4268" s="64" t="s">
        <v>60</v>
      </c>
      <c r="E4268" s="27">
        <v>9300</v>
      </c>
      <c r="F4268" s="62" t="s">
        <v>1594</v>
      </c>
      <c r="G4268" s="62" t="s">
        <v>1587</v>
      </c>
      <c r="H4268" s="62" t="s">
        <v>1538</v>
      </c>
    </row>
    <row r="4269" spans="1:8" x14ac:dyDescent="0.2">
      <c r="A4269" s="27" t="s">
        <v>3351</v>
      </c>
      <c r="B4269" s="78">
        <v>39980</v>
      </c>
      <c r="C4269" s="63">
        <v>204</v>
      </c>
      <c r="D4269" s="64" t="s">
        <v>60</v>
      </c>
      <c r="E4269" s="27">
        <v>9300</v>
      </c>
      <c r="F4269" s="62" t="s">
        <v>1594</v>
      </c>
      <c r="G4269" s="62" t="s">
        <v>1587</v>
      </c>
      <c r="H4269" s="62" t="s">
        <v>1538</v>
      </c>
    </row>
    <row r="4270" spans="1:8" x14ac:dyDescent="0.2">
      <c r="A4270" s="27" t="s">
        <v>3352</v>
      </c>
      <c r="B4270" s="78">
        <v>39980</v>
      </c>
      <c r="C4270" s="63">
        <v>516</v>
      </c>
      <c r="D4270" s="64" t="s">
        <v>60</v>
      </c>
      <c r="E4270" s="27">
        <v>9300</v>
      </c>
      <c r="F4270" s="62" t="s">
        <v>1594</v>
      </c>
      <c r="G4270" s="62" t="s">
        <v>1587</v>
      </c>
      <c r="H4270" s="62" t="s">
        <v>1538</v>
      </c>
    </row>
    <row r="4271" spans="1:8" x14ac:dyDescent="0.2">
      <c r="A4271" s="27" t="s">
        <v>3353</v>
      </c>
      <c r="B4271" s="78">
        <v>39980</v>
      </c>
      <c r="C4271" s="63">
        <v>226</v>
      </c>
      <c r="D4271" s="64" t="s">
        <v>60</v>
      </c>
      <c r="E4271" s="27">
        <v>9300</v>
      </c>
      <c r="F4271" s="62" t="s">
        <v>1594</v>
      </c>
      <c r="G4271" s="62" t="s">
        <v>1587</v>
      </c>
      <c r="H4271" s="62" t="s">
        <v>1597</v>
      </c>
    </row>
    <row r="4272" spans="1:8" x14ac:dyDescent="0.2">
      <c r="A4272" s="27" t="s">
        <v>3354</v>
      </c>
      <c r="B4272" s="78">
        <v>39980</v>
      </c>
      <c r="C4272" s="63">
        <v>1183</v>
      </c>
      <c r="D4272" s="64" t="s">
        <v>60</v>
      </c>
      <c r="E4272" s="27">
        <v>9300</v>
      </c>
      <c r="F4272" s="62" t="s">
        <v>1594</v>
      </c>
      <c r="G4272" s="62" t="s">
        <v>1587</v>
      </c>
      <c r="H4272" s="62" t="s">
        <v>1528</v>
      </c>
    </row>
    <row r="4273" spans="1:8" x14ac:dyDescent="0.2">
      <c r="A4273" s="27" t="s">
        <v>3355</v>
      </c>
      <c r="B4273" s="78">
        <v>39980</v>
      </c>
      <c r="C4273" s="63">
        <v>1183</v>
      </c>
      <c r="D4273" s="64" t="s">
        <v>60</v>
      </c>
      <c r="E4273" s="27">
        <v>1496.42</v>
      </c>
      <c r="F4273" s="62" t="s">
        <v>1594</v>
      </c>
      <c r="G4273" s="62" t="s">
        <v>1587</v>
      </c>
      <c r="H4273" s="62" t="s">
        <v>1528</v>
      </c>
    </row>
    <row r="4274" spans="1:8" x14ac:dyDescent="0.2">
      <c r="A4274" s="27" t="s">
        <v>3356</v>
      </c>
      <c r="B4274" s="78">
        <v>39980</v>
      </c>
      <c r="C4274" s="63">
        <v>1183</v>
      </c>
      <c r="D4274" s="64" t="s">
        <v>60</v>
      </c>
      <c r="E4274" s="27">
        <v>24500</v>
      </c>
      <c r="F4274" s="62" t="s">
        <v>1594</v>
      </c>
      <c r="G4274" s="62" t="s">
        <v>1587</v>
      </c>
      <c r="H4274" s="62" t="s">
        <v>1528</v>
      </c>
    </row>
    <row r="4275" spans="1:8" x14ac:dyDescent="0.2">
      <c r="A4275" s="27" t="s">
        <v>3357</v>
      </c>
      <c r="B4275" s="78">
        <v>39980</v>
      </c>
      <c r="C4275" s="63">
        <v>689</v>
      </c>
      <c r="D4275" s="64" t="s">
        <v>60</v>
      </c>
      <c r="E4275" s="27">
        <v>1500</v>
      </c>
      <c r="F4275" s="62" t="s">
        <v>1594</v>
      </c>
      <c r="G4275" s="62" t="s">
        <v>1587</v>
      </c>
      <c r="H4275" s="62" t="s">
        <v>1536</v>
      </c>
    </row>
    <row r="4276" spans="1:8" x14ac:dyDescent="0.2">
      <c r="A4276" s="27" t="s">
        <v>3358</v>
      </c>
      <c r="B4276" s="78">
        <v>39980</v>
      </c>
      <c r="C4276" s="63">
        <v>1056</v>
      </c>
      <c r="D4276" s="70" t="s">
        <v>1208</v>
      </c>
      <c r="E4276" s="27">
        <v>981.16</v>
      </c>
      <c r="F4276" s="62" t="s">
        <v>1594</v>
      </c>
      <c r="G4276" s="62" t="s">
        <v>1587</v>
      </c>
      <c r="H4276" s="62" t="s">
        <v>1528</v>
      </c>
    </row>
    <row r="4277" spans="1:8" x14ac:dyDescent="0.2">
      <c r="A4277" s="27" t="s">
        <v>3359</v>
      </c>
      <c r="B4277" s="78">
        <v>39980</v>
      </c>
      <c r="C4277" s="63">
        <v>764</v>
      </c>
      <c r="D4277" s="64" t="s">
        <v>224</v>
      </c>
      <c r="E4277" s="27">
        <v>25500</v>
      </c>
      <c r="F4277" s="62" t="s">
        <v>1594</v>
      </c>
      <c r="G4277" s="62" t="s">
        <v>1587</v>
      </c>
      <c r="H4277" s="62" t="s">
        <v>1557</v>
      </c>
    </row>
    <row r="4278" spans="1:8" x14ac:dyDescent="0.2">
      <c r="A4278" s="27" t="s">
        <v>3360</v>
      </c>
      <c r="B4278" s="78">
        <v>39980</v>
      </c>
      <c r="C4278" s="63">
        <v>1183</v>
      </c>
      <c r="D4278" s="70" t="s">
        <v>115</v>
      </c>
      <c r="E4278" s="27">
        <v>81700</v>
      </c>
      <c r="F4278" s="62" t="s">
        <v>1594</v>
      </c>
      <c r="G4278" s="62" t="s">
        <v>1587</v>
      </c>
      <c r="H4278" s="62" t="s">
        <v>1528</v>
      </c>
    </row>
    <row r="4279" spans="1:8" x14ac:dyDescent="0.2">
      <c r="A4279" s="27" t="s">
        <v>3361</v>
      </c>
      <c r="B4279" s="78">
        <v>39981</v>
      </c>
      <c r="C4279" s="63">
        <v>1040</v>
      </c>
      <c r="D4279" s="64" t="s">
        <v>1216</v>
      </c>
      <c r="E4279" s="27">
        <v>55.34</v>
      </c>
      <c r="F4279" s="62" t="s">
        <v>1963</v>
      </c>
      <c r="G4279" s="62" t="s">
        <v>1587</v>
      </c>
      <c r="H4279" s="62" t="s">
        <v>1528</v>
      </c>
    </row>
    <row r="4280" spans="1:8" x14ac:dyDescent="0.2">
      <c r="A4280" s="27" t="s">
        <v>3362</v>
      </c>
      <c r="B4280" s="78">
        <v>39981</v>
      </c>
      <c r="C4280" s="63">
        <v>1040</v>
      </c>
      <c r="D4280" s="70" t="s">
        <v>1116</v>
      </c>
      <c r="E4280" s="27">
        <v>340</v>
      </c>
      <c r="F4280" s="62" t="s">
        <v>1963</v>
      </c>
      <c r="G4280" s="62" t="s">
        <v>1587</v>
      </c>
      <c r="H4280" s="62" t="s">
        <v>1528</v>
      </c>
    </row>
    <row r="4281" spans="1:8" x14ac:dyDescent="0.2">
      <c r="A4281" s="27" t="s">
        <v>3363</v>
      </c>
      <c r="B4281" s="78">
        <v>39981</v>
      </c>
      <c r="C4281" s="63">
        <v>1289</v>
      </c>
      <c r="D4281" s="64" t="s">
        <v>595</v>
      </c>
      <c r="E4281" s="27">
        <v>13575</v>
      </c>
      <c r="F4281" s="62" t="s">
        <v>1963</v>
      </c>
      <c r="G4281" s="62" t="s">
        <v>1587</v>
      </c>
      <c r="H4281" s="62" t="s">
        <v>1528</v>
      </c>
    </row>
    <row r="4282" spans="1:8" x14ac:dyDescent="0.2">
      <c r="A4282" s="27" t="s">
        <v>3364</v>
      </c>
      <c r="B4282" s="78">
        <v>39981</v>
      </c>
      <c r="C4282" s="63">
        <v>1210</v>
      </c>
      <c r="D4282" s="70" t="s">
        <v>1206</v>
      </c>
      <c r="E4282" s="27">
        <v>80</v>
      </c>
      <c r="F4282" s="62" t="s">
        <v>1610</v>
      </c>
      <c r="G4282" s="62" t="s">
        <v>1587</v>
      </c>
      <c r="H4282" s="62" t="s">
        <v>1538</v>
      </c>
    </row>
    <row r="4283" spans="1:8" x14ac:dyDescent="0.2">
      <c r="A4283" s="27" t="s">
        <v>3365</v>
      </c>
      <c r="B4283" s="78">
        <v>39986</v>
      </c>
      <c r="C4283" s="63">
        <v>1291</v>
      </c>
      <c r="D4283" s="64" t="s">
        <v>1066</v>
      </c>
      <c r="E4283" s="27">
        <v>158</v>
      </c>
      <c r="F4283" s="62" t="s">
        <v>3366</v>
      </c>
      <c r="G4283" s="62" t="s">
        <v>1587</v>
      </c>
      <c r="H4283" s="62" t="s">
        <v>1528</v>
      </c>
    </row>
    <row r="4284" spans="1:8" x14ac:dyDescent="0.2">
      <c r="A4284" s="27" t="s">
        <v>3367</v>
      </c>
      <c r="B4284" s="78">
        <v>39986</v>
      </c>
      <c r="C4284" s="63">
        <v>1203</v>
      </c>
      <c r="D4284" s="64" t="s">
        <v>1066</v>
      </c>
      <c r="E4284" s="27">
        <v>311</v>
      </c>
      <c r="F4284" s="62" t="s">
        <v>1610</v>
      </c>
      <c r="G4284" s="62" t="s">
        <v>1587</v>
      </c>
      <c r="H4284" s="62" t="s">
        <v>1538</v>
      </c>
    </row>
    <row r="4285" spans="1:8" x14ac:dyDescent="0.2">
      <c r="A4285" s="27" t="s">
        <v>3368</v>
      </c>
      <c r="B4285" s="78">
        <v>39987</v>
      </c>
      <c r="C4285" s="63">
        <v>1203</v>
      </c>
      <c r="D4285" s="64" t="s">
        <v>1066</v>
      </c>
      <c r="E4285" s="27">
        <v>782.33</v>
      </c>
      <c r="F4285" s="62" t="s">
        <v>1594</v>
      </c>
      <c r="G4285" s="62" t="s">
        <v>1587</v>
      </c>
      <c r="H4285" s="62" t="s">
        <v>1538</v>
      </c>
    </row>
    <row r="4286" spans="1:8" x14ac:dyDescent="0.2">
      <c r="A4286" s="27" t="s">
        <v>3369</v>
      </c>
      <c r="B4286" s="78">
        <v>39987</v>
      </c>
      <c r="C4286" s="63">
        <v>1285</v>
      </c>
      <c r="D4286" s="64" t="s">
        <v>1066</v>
      </c>
      <c r="E4286" s="27">
        <v>158</v>
      </c>
      <c r="F4286" s="62" t="s">
        <v>1594</v>
      </c>
      <c r="G4286" s="62" t="s">
        <v>1587</v>
      </c>
      <c r="H4286" s="62" t="s">
        <v>1548</v>
      </c>
    </row>
    <row r="4287" spans="1:8" x14ac:dyDescent="0.2">
      <c r="A4287" s="27" t="s">
        <v>3370</v>
      </c>
      <c r="B4287" s="78">
        <v>39988</v>
      </c>
      <c r="C4287" s="63">
        <v>1290</v>
      </c>
      <c r="D4287" s="70" t="s">
        <v>582</v>
      </c>
      <c r="E4287" s="27">
        <v>8400</v>
      </c>
      <c r="F4287" s="62" t="s">
        <v>1610</v>
      </c>
      <c r="G4287" s="62" t="s">
        <v>1587</v>
      </c>
      <c r="H4287" s="62" t="s">
        <v>1597</v>
      </c>
    </row>
    <row r="4288" spans="1:8" x14ac:dyDescent="0.2">
      <c r="A4288" s="27" t="s">
        <v>3371</v>
      </c>
      <c r="B4288" s="78">
        <v>39988</v>
      </c>
      <c r="C4288" s="63">
        <v>541</v>
      </c>
      <c r="D4288" s="70" t="s">
        <v>582</v>
      </c>
      <c r="E4288" s="27">
        <v>5345</v>
      </c>
      <c r="F4288" s="62" t="s">
        <v>1594</v>
      </c>
      <c r="G4288" s="62" t="s">
        <v>1587</v>
      </c>
      <c r="H4288" s="62" t="s">
        <v>1538</v>
      </c>
    </row>
    <row r="4289" spans="1:8" x14ac:dyDescent="0.2">
      <c r="A4289" s="27" t="s">
        <v>3372</v>
      </c>
      <c r="B4289" s="78">
        <v>39988</v>
      </c>
      <c r="C4289" s="63">
        <v>494</v>
      </c>
      <c r="D4289" s="70" t="s">
        <v>3373</v>
      </c>
      <c r="E4289" s="27">
        <v>242</v>
      </c>
      <c r="F4289" s="62" t="s">
        <v>1594</v>
      </c>
      <c r="G4289" s="62" t="s">
        <v>1587</v>
      </c>
      <c r="H4289" s="62" t="s">
        <v>1597</v>
      </c>
    </row>
    <row r="4290" spans="1:8" x14ac:dyDescent="0.2">
      <c r="A4290" s="27" t="s">
        <v>3374</v>
      </c>
      <c r="B4290" s="78">
        <v>39988</v>
      </c>
      <c r="C4290" s="63">
        <v>234</v>
      </c>
      <c r="D4290" s="70" t="s">
        <v>624</v>
      </c>
      <c r="E4290" s="27">
        <v>4300</v>
      </c>
      <c r="F4290" s="62" t="s">
        <v>1594</v>
      </c>
      <c r="G4290" s="62" t="s">
        <v>1587</v>
      </c>
      <c r="H4290" s="62" t="s">
        <v>1597</v>
      </c>
    </row>
    <row r="4291" spans="1:8" x14ac:dyDescent="0.2">
      <c r="A4291" s="27" t="s">
        <v>3375</v>
      </c>
      <c r="B4291" s="78">
        <v>39988</v>
      </c>
      <c r="C4291" s="63">
        <v>1293</v>
      </c>
      <c r="D4291" s="62" t="s">
        <v>1294</v>
      </c>
      <c r="E4291" s="27">
        <v>618.63</v>
      </c>
      <c r="F4291" s="62" t="s">
        <v>1594</v>
      </c>
      <c r="G4291" s="62" t="s">
        <v>1587</v>
      </c>
      <c r="H4291" s="62" t="s">
        <v>1597</v>
      </c>
    </row>
    <row r="4292" spans="1:8" x14ac:dyDescent="0.2">
      <c r="A4292" s="27" t="s">
        <v>3376</v>
      </c>
      <c r="B4292" s="78">
        <v>39989</v>
      </c>
      <c r="C4292" s="63">
        <v>54</v>
      </c>
      <c r="D4292" s="70" t="s">
        <v>1317</v>
      </c>
      <c r="E4292" s="27">
        <v>524.35</v>
      </c>
      <c r="F4292" s="62" t="s">
        <v>1594</v>
      </c>
      <c r="G4292" s="62" t="s">
        <v>1587</v>
      </c>
      <c r="H4292" s="62" t="s">
        <v>1597</v>
      </c>
    </row>
    <row r="4293" spans="1:8" x14ac:dyDescent="0.2">
      <c r="A4293" s="27" t="s">
        <v>3377</v>
      </c>
      <c r="B4293" s="78">
        <v>39994</v>
      </c>
      <c r="C4293" s="63">
        <v>1294</v>
      </c>
      <c r="D4293" s="70" t="s">
        <v>1317</v>
      </c>
      <c r="E4293" s="27">
        <v>450</v>
      </c>
      <c r="F4293" s="62" t="s">
        <v>1594</v>
      </c>
      <c r="G4293" s="62" t="s">
        <v>1587</v>
      </c>
      <c r="H4293" s="62" t="s">
        <v>1533</v>
      </c>
    </row>
    <row r="4294" spans="1:8" x14ac:dyDescent="0.2">
      <c r="A4294" s="27" t="s">
        <v>3378</v>
      </c>
      <c r="B4294" s="78">
        <v>39995</v>
      </c>
      <c r="C4294" s="63">
        <v>800</v>
      </c>
      <c r="D4294" s="70" t="s">
        <v>1406</v>
      </c>
      <c r="E4294" s="27">
        <v>168.28</v>
      </c>
      <c r="F4294" s="62" t="s">
        <v>1594</v>
      </c>
      <c r="G4294" s="62" t="s">
        <v>1587</v>
      </c>
      <c r="H4294" s="62" t="s">
        <v>1528</v>
      </c>
    </row>
    <row r="4295" spans="1:8" x14ac:dyDescent="0.2">
      <c r="A4295" s="27" t="s">
        <v>3379</v>
      </c>
      <c r="B4295" s="78">
        <v>39995</v>
      </c>
      <c r="C4295" s="63">
        <v>1040</v>
      </c>
      <c r="D4295" s="70" t="s">
        <v>894</v>
      </c>
      <c r="E4295" s="27">
        <v>6470</v>
      </c>
      <c r="F4295" s="62" t="s">
        <v>1963</v>
      </c>
      <c r="G4295" s="62" t="s">
        <v>1587</v>
      </c>
      <c r="H4295" s="62" t="s">
        <v>1528</v>
      </c>
    </row>
    <row r="4296" spans="1:8" x14ac:dyDescent="0.2">
      <c r="A4296" s="27" t="s">
        <v>3380</v>
      </c>
      <c r="B4296" s="78">
        <v>39995</v>
      </c>
      <c r="C4296" s="63">
        <v>1040</v>
      </c>
      <c r="D4296" s="70" t="s">
        <v>1152</v>
      </c>
      <c r="E4296" s="27">
        <v>267.5</v>
      </c>
      <c r="F4296" s="62" t="s">
        <v>1963</v>
      </c>
      <c r="G4296" s="62" t="s">
        <v>1587</v>
      </c>
      <c r="H4296" s="62" t="s">
        <v>1528</v>
      </c>
    </row>
    <row r="4297" spans="1:8" x14ac:dyDescent="0.2">
      <c r="A4297" s="27" t="s">
        <v>3381</v>
      </c>
      <c r="B4297" s="78">
        <v>39995</v>
      </c>
      <c r="C4297" s="63">
        <v>1258</v>
      </c>
      <c r="D4297" s="64" t="s">
        <v>681</v>
      </c>
      <c r="E4297" s="27">
        <v>598.26</v>
      </c>
      <c r="F4297" s="62" t="s">
        <v>2921</v>
      </c>
      <c r="G4297" s="62" t="s">
        <v>1587</v>
      </c>
      <c r="H4297" s="62" t="s">
        <v>1528</v>
      </c>
    </row>
    <row r="4298" spans="1:8" x14ac:dyDescent="0.2">
      <c r="A4298" s="27" t="s">
        <v>3382</v>
      </c>
      <c r="B4298" s="78">
        <v>39995</v>
      </c>
      <c r="C4298" s="63">
        <v>775</v>
      </c>
      <c r="D4298" s="64" t="s">
        <v>681</v>
      </c>
      <c r="E4298" s="27">
        <v>724.28</v>
      </c>
      <c r="F4298" s="62" t="s">
        <v>1610</v>
      </c>
      <c r="G4298" s="62" t="s">
        <v>1587</v>
      </c>
      <c r="H4298" s="62" t="s">
        <v>1544</v>
      </c>
    </row>
    <row r="4299" spans="1:8" x14ac:dyDescent="0.2">
      <c r="A4299" s="27" t="s">
        <v>3383</v>
      </c>
      <c r="B4299" s="78">
        <v>39995</v>
      </c>
      <c r="C4299" s="63">
        <v>645</v>
      </c>
      <c r="D4299" s="64" t="s">
        <v>681</v>
      </c>
      <c r="E4299" s="27">
        <v>988.35</v>
      </c>
      <c r="F4299" s="62" t="s">
        <v>1610</v>
      </c>
      <c r="G4299" s="62" t="s">
        <v>1587</v>
      </c>
      <c r="H4299" s="62" t="s">
        <v>1544</v>
      </c>
    </row>
    <row r="4300" spans="1:8" x14ac:dyDescent="0.2">
      <c r="A4300" s="27" t="s">
        <v>3384</v>
      </c>
      <c r="B4300" s="78">
        <v>39995</v>
      </c>
      <c r="C4300" s="63">
        <v>1261</v>
      </c>
      <c r="D4300" s="64" t="s">
        <v>681</v>
      </c>
      <c r="E4300" s="27">
        <v>90.14</v>
      </c>
      <c r="F4300" s="62" t="s">
        <v>1610</v>
      </c>
      <c r="G4300" s="62" t="s">
        <v>1587</v>
      </c>
      <c r="H4300" s="62" t="s">
        <v>2964</v>
      </c>
    </row>
    <row r="4301" spans="1:8" x14ac:dyDescent="0.2">
      <c r="A4301" s="27" t="s">
        <v>3385</v>
      </c>
      <c r="B4301" s="78">
        <v>39995</v>
      </c>
      <c r="C4301" s="63">
        <v>680</v>
      </c>
      <c r="D4301" s="64" t="s">
        <v>681</v>
      </c>
      <c r="E4301" s="27">
        <v>22.6</v>
      </c>
      <c r="F4301" s="62" t="s">
        <v>1610</v>
      </c>
      <c r="G4301" s="62" t="s">
        <v>1587</v>
      </c>
      <c r="H4301" s="62" t="s">
        <v>1557</v>
      </c>
    </row>
    <row r="4302" spans="1:8" x14ac:dyDescent="0.2">
      <c r="A4302" s="27" t="s">
        <v>3386</v>
      </c>
      <c r="B4302" s="78">
        <v>39995</v>
      </c>
      <c r="C4302" s="63">
        <v>596</v>
      </c>
      <c r="D4302" s="64" t="s">
        <v>681</v>
      </c>
      <c r="E4302" s="27">
        <v>598.26</v>
      </c>
      <c r="F4302" s="62" t="s">
        <v>1594</v>
      </c>
      <c r="G4302" s="62" t="s">
        <v>1587</v>
      </c>
      <c r="H4302" s="62" t="s">
        <v>1597</v>
      </c>
    </row>
    <row r="4303" spans="1:8" x14ac:dyDescent="0.2">
      <c r="A4303" s="27" t="s">
        <v>3387</v>
      </c>
      <c r="B4303" s="78">
        <v>39995</v>
      </c>
      <c r="C4303" s="63">
        <v>1085</v>
      </c>
      <c r="D4303" s="64" t="s">
        <v>681</v>
      </c>
      <c r="E4303" s="27">
        <v>724.28</v>
      </c>
      <c r="F4303" s="62" t="s">
        <v>1594</v>
      </c>
      <c r="G4303" s="62" t="s">
        <v>1587</v>
      </c>
      <c r="H4303" s="62" t="s">
        <v>1530</v>
      </c>
    </row>
    <row r="4304" spans="1:8" x14ac:dyDescent="0.2">
      <c r="A4304" s="27" t="s">
        <v>3388</v>
      </c>
      <c r="B4304" s="78">
        <v>39995</v>
      </c>
      <c r="C4304" s="63">
        <v>144</v>
      </c>
      <c r="D4304" s="64" t="s">
        <v>681</v>
      </c>
      <c r="E4304" s="27">
        <v>988.35</v>
      </c>
      <c r="F4304" s="62" t="s">
        <v>1594</v>
      </c>
      <c r="G4304" s="62" t="s">
        <v>1587</v>
      </c>
      <c r="H4304" s="62" t="s">
        <v>1538</v>
      </c>
    </row>
    <row r="4305" spans="1:8" x14ac:dyDescent="0.2">
      <c r="A4305" s="27" t="s">
        <v>3389</v>
      </c>
      <c r="B4305" s="78">
        <v>39995</v>
      </c>
      <c r="C4305" s="63">
        <v>346</v>
      </c>
      <c r="D4305" s="64" t="s">
        <v>681</v>
      </c>
      <c r="E4305" s="27">
        <v>186.94</v>
      </c>
      <c r="F4305" s="62" t="s">
        <v>1594</v>
      </c>
      <c r="G4305" s="62" t="s">
        <v>1587</v>
      </c>
      <c r="H4305" s="62" t="s">
        <v>1597</v>
      </c>
    </row>
    <row r="4306" spans="1:8" x14ac:dyDescent="0.2">
      <c r="A4306" s="27" t="s">
        <v>3390</v>
      </c>
      <c r="B4306" s="78">
        <v>39997</v>
      </c>
      <c r="C4306" s="63">
        <v>1295</v>
      </c>
      <c r="D4306" s="64" t="s">
        <v>681</v>
      </c>
      <c r="E4306" s="27">
        <v>46.92</v>
      </c>
      <c r="F4306" s="62" t="s">
        <v>1594</v>
      </c>
      <c r="G4306" s="62" t="s">
        <v>1587</v>
      </c>
      <c r="H4306" s="62" t="s">
        <v>1528</v>
      </c>
    </row>
    <row r="4307" spans="1:8" x14ac:dyDescent="0.2">
      <c r="A4307" s="27" t="s">
        <v>3391</v>
      </c>
      <c r="B4307" s="78">
        <v>39997</v>
      </c>
      <c r="C4307" s="63">
        <v>1296</v>
      </c>
      <c r="D4307" s="64" t="s">
        <v>314</v>
      </c>
      <c r="E4307" s="27">
        <v>11300</v>
      </c>
      <c r="F4307" s="62" t="s">
        <v>1594</v>
      </c>
      <c r="G4307" s="62" t="s">
        <v>1587</v>
      </c>
      <c r="H4307" s="62" t="s">
        <v>1528</v>
      </c>
    </row>
    <row r="4308" spans="1:8" x14ac:dyDescent="0.2">
      <c r="A4308" s="27" t="s">
        <v>3392</v>
      </c>
      <c r="B4308" s="78">
        <v>39997</v>
      </c>
      <c r="C4308" s="63">
        <v>431</v>
      </c>
      <c r="D4308" s="64" t="s">
        <v>314</v>
      </c>
      <c r="E4308" s="27">
        <v>11300</v>
      </c>
      <c r="F4308" s="62" t="s">
        <v>1594</v>
      </c>
      <c r="G4308" s="62" t="s">
        <v>1587</v>
      </c>
      <c r="H4308" s="62" t="s">
        <v>1597</v>
      </c>
    </row>
    <row r="4309" spans="1:8" x14ac:dyDescent="0.2">
      <c r="A4309" s="27" t="s">
        <v>3393</v>
      </c>
      <c r="B4309" s="78">
        <v>39997</v>
      </c>
      <c r="C4309" s="63">
        <v>824</v>
      </c>
      <c r="D4309" s="64" t="s">
        <v>314</v>
      </c>
      <c r="E4309" s="27">
        <v>420</v>
      </c>
      <c r="F4309" s="62" t="s">
        <v>1610</v>
      </c>
      <c r="G4309" s="62" t="s">
        <v>1587</v>
      </c>
      <c r="H4309" s="62" t="s">
        <v>1544</v>
      </c>
    </row>
    <row r="4310" spans="1:8" x14ac:dyDescent="0.2">
      <c r="A4310" s="27" t="s">
        <v>3394</v>
      </c>
      <c r="B4310" s="78">
        <v>40000</v>
      </c>
      <c r="C4310" s="63">
        <v>844</v>
      </c>
      <c r="D4310" s="70" t="s">
        <v>410</v>
      </c>
      <c r="E4310" s="27">
        <v>335</v>
      </c>
      <c r="F4310" s="62" t="s">
        <v>1594</v>
      </c>
      <c r="G4310" s="62" t="s">
        <v>1587</v>
      </c>
      <c r="H4310" s="62" t="s">
        <v>1597</v>
      </c>
    </row>
    <row r="4311" spans="1:8" x14ac:dyDescent="0.2">
      <c r="A4311" s="27" t="s">
        <v>3395</v>
      </c>
      <c r="B4311" s="78">
        <v>40001</v>
      </c>
      <c r="C4311" s="63">
        <v>676</v>
      </c>
      <c r="D4311" s="64" t="s">
        <v>410</v>
      </c>
      <c r="E4311" s="27">
        <v>12625</v>
      </c>
      <c r="F4311" s="62" t="s">
        <v>1610</v>
      </c>
      <c r="G4311" s="62" t="s">
        <v>1587</v>
      </c>
      <c r="H4311" s="62" t="s">
        <v>1597</v>
      </c>
    </row>
    <row r="4312" spans="1:8" x14ac:dyDescent="0.2">
      <c r="A4312" s="27" t="s">
        <v>3396</v>
      </c>
      <c r="B4312" s="78">
        <v>40001</v>
      </c>
      <c r="C4312" s="63">
        <v>868</v>
      </c>
      <c r="D4312" s="64" t="s">
        <v>932</v>
      </c>
      <c r="E4312" s="27">
        <v>438.43</v>
      </c>
      <c r="F4312" s="62" t="s">
        <v>1594</v>
      </c>
      <c r="G4312" s="62" t="s">
        <v>1587</v>
      </c>
      <c r="H4312" s="62" t="s">
        <v>1528</v>
      </c>
    </row>
    <row r="4313" spans="1:8" x14ac:dyDescent="0.2">
      <c r="A4313" s="27" t="s">
        <v>3397</v>
      </c>
      <c r="B4313" s="78">
        <v>40001</v>
      </c>
      <c r="C4313" s="63">
        <v>552</v>
      </c>
      <c r="D4313" s="64" t="s">
        <v>932</v>
      </c>
      <c r="E4313" s="27">
        <v>450</v>
      </c>
      <c r="F4313" s="62" t="s">
        <v>1594</v>
      </c>
      <c r="G4313" s="62" t="s">
        <v>1587</v>
      </c>
      <c r="H4313" s="62" t="s">
        <v>1538</v>
      </c>
    </row>
    <row r="4314" spans="1:8" x14ac:dyDescent="0.2">
      <c r="A4314" s="27" t="s">
        <v>3398</v>
      </c>
      <c r="B4314" s="78">
        <v>40001</v>
      </c>
      <c r="C4314" s="63">
        <v>1297</v>
      </c>
      <c r="D4314" s="64" t="s">
        <v>932</v>
      </c>
      <c r="E4314" s="27">
        <v>650.16999999999996</v>
      </c>
      <c r="F4314" s="62" t="s">
        <v>1594</v>
      </c>
      <c r="G4314" s="62" t="s">
        <v>1587</v>
      </c>
      <c r="H4314" s="62" t="s">
        <v>1538</v>
      </c>
    </row>
    <row r="4315" spans="1:8" x14ac:dyDescent="0.2">
      <c r="A4315" s="27" t="s">
        <v>3399</v>
      </c>
      <c r="B4315" s="78">
        <v>40002</v>
      </c>
      <c r="C4315" s="63">
        <v>920</v>
      </c>
      <c r="D4315" s="62" t="s">
        <v>1049</v>
      </c>
      <c r="E4315" s="27">
        <v>740</v>
      </c>
      <c r="F4315" s="62" t="s">
        <v>1594</v>
      </c>
      <c r="G4315" s="62" t="s">
        <v>1587</v>
      </c>
      <c r="H4315" s="62" t="s">
        <v>1538</v>
      </c>
    </row>
    <row r="4316" spans="1:8" x14ac:dyDescent="0.2">
      <c r="A4316" s="27" t="s">
        <v>3400</v>
      </c>
      <c r="B4316" s="78">
        <v>40002</v>
      </c>
      <c r="C4316" s="63">
        <v>683</v>
      </c>
      <c r="D4316" s="70" t="s">
        <v>1049</v>
      </c>
      <c r="E4316" s="27">
        <v>555</v>
      </c>
      <c r="F4316" s="62" t="s">
        <v>1594</v>
      </c>
      <c r="G4316" s="62" t="s">
        <v>1587</v>
      </c>
      <c r="H4316" s="62" t="s">
        <v>1538</v>
      </c>
    </row>
    <row r="4317" spans="1:8" x14ac:dyDescent="0.2">
      <c r="A4317" s="27" t="s">
        <v>3401</v>
      </c>
      <c r="B4317" s="78">
        <v>40002</v>
      </c>
      <c r="C4317" s="63">
        <v>1298</v>
      </c>
      <c r="D4317" s="70" t="s">
        <v>1049</v>
      </c>
      <c r="E4317" s="27">
        <v>555</v>
      </c>
      <c r="F4317" s="62" t="s">
        <v>1594</v>
      </c>
      <c r="G4317" s="62" t="s">
        <v>1587</v>
      </c>
      <c r="H4317" s="62" t="s">
        <v>1597</v>
      </c>
    </row>
    <row r="4318" spans="1:8" x14ac:dyDescent="0.2">
      <c r="A4318" s="27" t="s">
        <v>3402</v>
      </c>
      <c r="B4318" s="78">
        <v>40002</v>
      </c>
      <c r="C4318" s="63">
        <v>1299</v>
      </c>
      <c r="D4318" s="70" t="s">
        <v>3403</v>
      </c>
      <c r="E4318" s="27">
        <v>217.12</v>
      </c>
      <c r="F4318" s="62" t="s">
        <v>1594</v>
      </c>
      <c r="G4318" s="62" t="s">
        <v>1587</v>
      </c>
      <c r="H4318" s="62" t="s">
        <v>1573</v>
      </c>
    </row>
    <row r="4319" spans="1:8" x14ac:dyDescent="0.2">
      <c r="A4319" s="27" t="s">
        <v>3404</v>
      </c>
      <c r="B4319" s="78">
        <v>40002</v>
      </c>
      <c r="C4319" s="63">
        <v>773</v>
      </c>
      <c r="D4319" s="64" t="s">
        <v>172</v>
      </c>
      <c r="E4319" s="27">
        <v>50450</v>
      </c>
      <c r="F4319" s="62" t="s">
        <v>1594</v>
      </c>
      <c r="G4319" s="62" t="s">
        <v>1587</v>
      </c>
      <c r="H4319" s="62" t="s">
        <v>1538</v>
      </c>
    </row>
    <row r="4320" spans="1:8" x14ac:dyDescent="0.2">
      <c r="A4320" s="27" t="s">
        <v>3405</v>
      </c>
      <c r="B4320" s="78">
        <v>40002</v>
      </c>
      <c r="C4320" s="63">
        <v>144</v>
      </c>
      <c r="D4320" s="64" t="s">
        <v>250</v>
      </c>
      <c r="E4320" s="27">
        <v>2260</v>
      </c>
      <c r="F4320" s="62" t="s">
        <v>1594</v>
      </c>
      <c r="G4320" s="62" t="s">
        <v>1587</v>
      </c>
      <c r="H4320" s="62" t="s">
        <v>1538</v>
      </c>
    </row>
    <row r="4321" spans="1:8" x14ac:dyDescent="0.2">
      <c r="A4321" s="27" t="s">
        <v>3406</v>
      </c>
      <c r="B4321" s="78">
        <v>40002</v>
      </c>
      <c r="C4321" s="63">
        <v>172</v>
      </c>
      <c r="D4321" s="64" t="s">
        <v>250</v>
      </c>
      <c r="E4321" s="27">
        <v>24500</v>
      </c>
      <c r="F4321" s="62" t="s">
        <v>1594</v>
      </c>
      <c r="G4321" s="62" t="s">
        <v>1587</v>
      </c>
      <c r="H4321" s="62" t="s">
        <v>1538</v>
      </c>
    </row>
    <row r="4322" spans="1:8" x14ac:dyDescent="0.2">
      <c r="A4322" s="27" t="s">
        <v>3407</v>
      </c>
      <c r="B4322" s="78">
        <v>40002</v>
      </c>
      <c r="C4322" s="63">
        <v>146</v>
      </c>
      <c r="D4322" s="64" t="s">
        <v>250</v>
      </c>
      <c r="E4322" s="27">
        <v>540</v>
      </c>
      <c r="F4322" s="62" t="s">
        <v>1594</v>
      </c>
      <c r="G4322" s="62" t="s">
        <v>1587</v>
      </c>
      <c r="H4322" s="62" t="s">
        <v>1597</v>
      </c>
    </row>
    <row r="4323" spans="1:8" x14ac:dyDescent="0.2">
      <c r="A4323" s="27" t="s">
        <v>3408</v>
      </c>
      <c r="B4323" s="78">
        <v>40002</v>
      </c>
      <c r="C4323" s="63">
        <v>851</v>
      </c>
      <c r="D4323" s="64" t="s">
        <v>196</v>
      </c>
      <c r="E4323" s="27">
        <v>41430</v>
      </c>
      <c r="F4323" s="62" t="s">
        <v>1594</v>
      </c>
      <c r="G4323" s="62" t="s">
        <v>1587</v>
      </c>
      <c r="H4323" s="62" t="s">
        <v>1538</v>
      </c>
    </row>
    <row r="4324" spans="1:8" x14ac:dyDescent="0.2">
      <c r="A4324" s="27" t="s">
        <v>3409</v>
      </c>
      <c r="B4324" s="78">
        <v>40002</v>
      </c>
      <c r="C4324" s="63">
        <v>1007</v>
      </c>
      <c r="D4324" s="64" t="s">
        <v>1070</v>
      </c>
      <c r="E4324" s="27">
        <v>106</v>
      </c>
      <c r="F4324" s="62" t="s">
        <v>1594</v>
      </c>
      <c r="G4324" s="62" t="s">
        <v>1588</v>
      </c>
      <c r="H4324" s="62" t="s">
        <v>1607</v>
      </c>
    </row>
    <row r="4325" spans="1:8" x14ac:dyDescent="0.2">
      <c r="A4325" s="27" t="s">
        <v>3410</v>
      </c>
      <c r="B4325" s="78">
        <v>40002</v>
      </c>
      <c r="C4325" s="63">
        <v>733</v>
      </c>
      <c r="D4325" s="64" t="s">
        <v>1070</v>
      </c>
      <c r="E4325" s="27">
        <v>350</v>
      </c>
      <c r="F4325" s="62" t="s">
        <v>1594</v>
      </c>
      <c r="G4325" s="62" t="s">
        <v>1587</v>
      </c>
      <c r="H4325" s="62" t="s">
        <v>1597</v>
      </c>
    </row>
    <row r="4326" spans="1:8" x14ac:dyDescent="0.2">
      <c r="A4326" s="27" t="s">
        <v>3411</v>
      </c>
      <c r="B4326" s="78">
        <v>40002</v>
      </c>
      <c r="C4326" s="63">
        <v>1006</v>
      </c>
      <c r="D4326" s="70" t="s">
        <v>825</v>
      </c>
      <c r="E4326" s="27">
        <v>6405</v>
      </c>
      <c r="F4326" s="62" t="s">
        <v>1594</v>
      </c>
      <c r="G4326" s="62" t="s">
        <v>1587</v>
      </c>
      <c r="H4326" s="62" t="s">
        <v>1538</v>
      </c>
    </row>
    <row r="4327" spans="1:8" x14ac:dyDescent="0.2">
      <c r="A4327" s="27" t="s">
        <v>3412</v>
      </c>
      <c r="B4327" s="78">
        <v>40002</v>
      </c>
      <c r="C4327" s="63">
        <v>925</v>
      </c>
      <c r="D4327" s="70" t="s">
        <v>825</v>
      </c>
      <c r="E4327" s="27">
        <v>753</v>
      </c>
      <c r="F4327" s="62" t="s">
        <v>1610</v>
      </c>
      <c r="G4327" s="62" t="s">
        <v>1587</v>
      </c>
      <c r="H4327" s="62" t="s">
        <v>1538</v>
      </c>
    </row>
    <row r="4328" spans="1:8" x14ac:dyDescent="0.2">
      <c r="A4328" s="27" t="s">
        <v>3413</v>
      </c>
      <c r="B4328" s="78">
        <v>40008</v>
      </c>
      <c r="C4328" s="63">
        <v>56</v>
      </c>
      <c r="D4328" s="70" t="s">
        <v>825</v>
      </c>
      <c r="E4328" s="27">
        <v>2620</v>
      </c>
      <c r="F4328" s="62" t="s">
        <v>1594</v>
      </c>
      <c r="G4328" s="62" t="s">
        <v>1587</v>
      </c>
      <c r="H4328" s="62" t="s">
        <v>2997</v>
      </c>
    </row>
    <row r="4329" spans="1:8" x14ac:dyDescent="0.2">
      <c r="A4329" s="27" t="s">
        <v>3414</v>
      </c>
      <c r="B4329" s="78">
        <v>40009</v>
      </c>
      <c r="C4329" s="63">
        <v>174</v>
      </c>
      <c r="D4329" s="70" t="s">
        <v>825</v>
      </c>
      <c r="E4329" s="27">
        <v>-753</v>
      </c>
      <c r="F4329" s="62" t="s">
        <v>1610</v>
      </c>
      <c r="G4329" s="62" t="s">
        <v>1587</v>
      </c>
      <c r="H4329" s="62" t="s">
        <v>1573</v>
      </c>
    </row>
    <row r="4330" spans="1:8" x14ac:dyDescent="0.2">
      <c r="A4330" s="27" t="s">
        <v>3415</v>
      </c>
      <c r="B4330" s="78">
        <v>40009</v>
      </c>
      <c r="C4330" s="63">
        <v>775</v>
      </c>
      <c r="D4330" s="70" t="s">
        <v>825</v>
      </c>
      <c r="E4330" s="27">
        <v>-2620</v>
      </c>
      <c r="F4330" s="62" t="s">
        <v>1610</v>
      </c>
      <c r="G4330" s="62" t="s">
        <v>1587</v>
      </c>
      <c r="H4330" s="62" t="s">
        <v>1544</v>
      </c>
    </row>
    <row r="4331" spans="1:8" x14ac:dyDescent="0.2">
      <c r="A4331" s="27" t="s">
        <v>3416</v>
      </c>
      <c r="B4331" s="78">
        <v>40009</v>
      </c>
      <c r="C4331" s="63">
        <v>73</v>
      </c>
      <c r="D4331" s="70" t="s">
        <v>825</v>
      </c>
      <c r="E4331" s="27">
        <v>525.49</v>
      </c>
      <c r="F4331" s="62" t="s">
        <v>1963</v>
      </c>
      <c r="G4331" s="62" t="s">
        <v>1587</v>
      </c>
      <c r="H4331" s="62" t="s">
        <v>1548</v>
      </c>
    </row>
    <row r="4332" spans="1:8" x14ac:dyDescent="0.2">
      <c r="A4332" s="27" t="s">
        <v>3417</v>
      </c>
      <c r="B4332" s="78">
        <v>40009</v>
      </c>
      <c r="C4332" s="63">
        <v>1258</v>
      </c>
      <c r="D4332" s="70" t="s">
        <v>825</v>
      </c>
      <c r="E4332" s="27">
        <v>878.37</v>
      </c>
      <c r="F4332" s="62" t="s">
        <v>1594</v>
      </c>
      <c r="G4332" s="62" t="s">
        <v>1587</v>
      </c>
      <c r="H4332" s="62" t="s">
        <v>1528</v>
      </c>
    </row>
    <row r="4333" spans="1:8" x14ac:dyDescent="0.2">
      <c r="A4333" s="27" t="s">
        <v>3418</v>
      </c>
      <c r="B4333" s="78">
        <v>40009</v>
      </c>
      <c r="C4333" s="63">
        <v>1258</v>
      </c>
      <c r="D4333" s="70" t="s">
        <v>825</v>
      </c>
      <c r="E4333" s="27">
        <v>-525.49</v>
      </c>
      <c r="F4333" s="62" t="s">
        <v>2921</v>
      </c>
      <c r="G4333" s="62" t="s">
        <v>1587</v>
      </c>
      <c r="H4333" s="62" t="s">
        <v>1528</v>
      </c>
    </row>
    <row r="4334" spans="1:8" x14ac:dyDescent="0.2">
      <c r="A4334" s="27" t="s">
        <v>3419</v>
      </c>
      <c r="B4334" s="78">
        <v>40010</v>
      </c>
      <c r="C4334" s="63">
        <v>1300</v>
      </c>
      <c r="D4334" s="70" t="s">
        <v>825</v>
      </c>
      <c r="E4334" s="27">
        <v>-878.37</v>
      </c>
      <c r="F4334" s="62" t="s">
        <v>1610</v>
      </c>
      <c r="G4334" s="62" t="s">
        <v>1588</v>
      </c>
      <c r="H4334" s="62" t="s">
        <v>2569</v>
      </c>
    </row>
    <row r="4335" spans="1:8" x14ac:dyDescent="0.2">
      <c r="A4335" s="27" t="s">
        <v>3420</v>
      </c>
      <c r="B4335" s="78">
        <v>40010</v>
      </c>
      <c r="C4335" s="63">
        <v>1300</v>
      </c>
      <c r="D4335" s="64" t="s">
        <v>818</v>
      </c>
      <c r="E4335" s="27">
        <v>-240</v>
      </c>
      <c r="F4335" s="62" t="s">
        <v>1610</v>
      </c>
      <c r="G4335" s="62" t="s">
        <v>1588</v>
      </c>
      <c r="H4335" s="62" t="s">
        <v>2569</v>
      </c>
    </row>
    <row r="4336" spans="1:8" x14ac:dyDescent="0.2">
      <c r="A4336" s="27" t="s">
        <v>3421</v>
      </c>
      <c r="B4336" s="78">
        <v>40014</v>
      </c>
      <c r="C4336" s="63">
        <v>290</v>
      </c>
      <c r="D4336" s="70" t="s">
        <v>31</v>
      </c>
      <c r="E4336" s="27">
        <v>13100</v>
      </c>
      <c r="F4336" s="62" t="s">
        <v>1594</v>
      </c>
      <c r="G4336" s="62" t="s">
        <v>1587</v>
      </c>
      <c r="H4336" s="62" t="s">
        <v>1528</v>
      </c>
    </row>
    <row r="4337" spans="1:8" x14ac:dyDescent="0.2">
      <c r="A4337" s="27" t="s">
        <v>3422</v>
      </c>
      <c r="B4337" s="78">
        <v>40015</v>
      </c>
      <c r="C4337" s="63">
        <v>402</v>
      </c>
      <c r="D4337" s="70" t="s">
        <v>31</v>
      </c>
      <c r="E4337" s="27">
        <v>106706</v>
      </c>
      <c r="F4337" s="62" t="s">
        <v>2921</v>
      </c>
      <c r="G4337" s="62" t="s">
        <v>1588</v>
      </c>
      <c r="H4337" s="62" t="s">
        <v>1753</v>
      </c>
    </row>
    <row r="4338" spans="1:8" x14ac:dyDescent="0.2">
      <c r="A4338" s="27" t="s">
        <v>3423</v>
      </c>
      <c r="B4338" s="78">
        <v>40015</v>
      </c>
      <c r="C4338" s="63">
        <v>418</v>
      </c>
      <c r="D4338" s="70" t="s">
        <v>31</v>
      </c>
      <c r="E4338" s="27">
        <v>106706</v>
      </c>
      <c r="F4338" s="62" t="s">
        <v>1610</v>
      </c>
      <c r="G4338" s="62" t="s">
        <v>1587</v>
      </c>
      <c r="H4338" s="62" t="s">
        <v>1597</v>
      </c>
    </row>
    <row r="4339" spans="1:8" x14ac:dyDescent="0.2">
      <c r="A4339" s="27" t="s">
        <v>3424</v>
      </c>
      <c r="B4339" s="78">
        <v>40015</v>
      </c>
      <c r="C4339" s="63">
        <v>708</v>
      </c>
      <c r="D4339" s="70" t="s">
        <v>31</v>
      </c>
      <c r="E4339" s="27">
        <v>2300</v>
      </c>
      <c r="F4339" s="62" t="s">
        <v>2921</v>
      </c>
      <c r="G4339" s="62" t="s">
        <v>1588</v>
      </c>
      <c r="H4339" s="62" t="s">
        <v>2281</v>
      </c>
    </row>
    <row r="4340" spans="1:8" x14ac:dyDescent="0.2">
      <c r="A4340" s="27" t="s">
        <v>3425</v>
      </c>
      <c r="B4340" s="78">
        <v>40016</v>
      </c>
      <c r="C4340" s="63">
        <v>990</v>
      </c>
      <c r="D4340" s="70" t="s">
        <v>31</v>
      </c>
      <c r="E4340" s="27">
        <v>1916</v>
      </c>
      <c r="F4340" s="62" t="s">
        <v>1610</v>
      </c>
      <c r="G4340" s="62" t="s">
        <v>1587</v>
      </c>
      <c r="H4340" s="62" t="s">
        <v>1528</v>
      </c>
    </row>
    <row r="4341" spans="1:8" x14ac:dyDescent="0.2">
      <c r="A4341" s="27" t="s">
        <v>3426</v>
      </c>
      <c r="B4341" s="78">
        <v>40017</v>
      </c>
      <c r="C4341" s="63">
        <v>1258</v>
      </c>
      <c r="D4341" s="64" t="s">
        <v>38</v>
      </c>
      <c r="E4341" s="27">
        <v>52724</v>
      </c>
      <c r="F4341" s="62" t="s">
        <v>1594</v>
      </c>
      <c r="G4341" s="62" t="s">
        <v>1587</v>
      </c>
      <c r="H4341" s="62" t="s">
        <v>1528</v>
      </c>
    </row>
    <row r="4342" spans="1:8" x14ac:dyDescent="0.2">
      <c r="A4342" s="27" t="s">
        <v>3427</v>
      </c>
      <c r="B4342" s="78">
        <v>40018</v>
      </c>
      <c r="C4342" s="63">
        <v>1301</v>
      </c>
      <c r="D4342" s="70" t="s">
        <v>38</v>
      </c>
      <c r="E4342" s="27">
        <v>105101.44</v>
      </c>
      <c r="F4342" s="62" t="s">
        <v>1963</v>
      </c>
      <c r="G4342" s="62" t="s">
        <v>1587</v>
      </c>
      <c r="H4342" s="62" t="s">
        <v>1528</v>
      </c>
    </row>
    <row r="4343" spans="1:8" x14ac:dyDescent="0.2">
      <c r="A4343" s="27" t="s">
        <v>3428</v>
      </c>
      <c r="B4343" s="78">
        <v>40018</v>
      </c>
      <c r="C4343" s="63">
        <v>1302</v>
      </c>
      <c r="D4343" s="70" t="s">
        <v>38</v>
      </c>
      <c r="E4343" s="27">
        <v>105101.44</v>
      </c>
      <c r="F4343" s="62" t="s">
        <v>1963</v>
      </c>
      <c r="G4343" s="62" t="s">
        <v>1587</v>
      </c>
      <c r="H4343" s="62" t="s">
        <v>1575</v>
      </c>
    </row>
    <row r="4344" spans="1:8" x14ac:dyDescent="0.2">
      <c r="A4344" s="27" t="s">
        <v>3429</v>
      </c>
      <c r="B4344" s="78">
        <v>40018</v>
      </c>
      <c r="C4344" s="63">
        <v>934</v>
      </c>
      <c r="D4344" s="70" t="s">
        <v>38</v>
      </c>
      <c r="E4344" s="27">
        <v>1537.45</v>
      </c>
      <c r="F4344" s="62" t="s">
        <v>2921</v>
      </c>
      <c r="G4344" s="62" t="s">
        <v>1587</v>
      </c>
      <c r="H4344" s="62" t="s">
        <v>1528</v>
      </c>
    </row>
    <row r="4345" spans="1:8" x14ac:dyDescent="0.2">
      <c r="A4345" s="27" t="s">
        <v>3430</v>
      </c>
      <c r="B4345" s="78">
        <v>40021</v>
      </c>
      <c r="C4345" s="63">
        <v>824</v>
      </c>
      <c r="D4345" s="70" t="s">
        <v>38</v>
      </c>
      <c r="E4345" s="27">
        <v>1537.45</v>
      </c>
      <c r="F4345" s="62" t="s">
        <v>1610</v>
      </c>
      <c r="G4345" s="62" t="s">
        <v>1587</v>
      </c>
      <c r="H4345" s="62" t="s">
        <v>1544</v>
      </c>
    </row>
    <row r="4346" spans="1:8" x14ac:dyDescent="0.2">
      <c r="A4346" s="27" t="s">
        <v>3431</v>
      </c>
      <c r="B4346" s="78">
        <v>40021</v>
      </c>
      <c r="C4346" s="63">
        <v>418</v>
      </c>
      <c r="D4346" s="70" t="s">
        <v>38</v>
      </c>
      <c r="E4346" s="27">
        <v>1537.45</v>
      </c>
      <c r="F4346" s="62" t="s">
        <v>1610</v>
      </c>
      <c r="G4346" s="62" t="s">
        <v>1587</v>
      </c>
      <c r="H4346" s="62" t="s">
        <v>1597</v>
      </c>
    </row>
    <row r="4347" spans="1:8" x14ac:dyDescent="0.2">
      <c r="A4347" s="27" t="s">
        <v>3432</v>
      </c>
      <c r="B4347" s="78">
        <v>40022</v>
      </c>
      <c r="C4347" s="63">
        <v>1155</v>
      </c>
      <c r="D4347" s="70" t="s">
        <v>38</v>
      </c>
      <c r="E4347" s="27">
        <v>1537.45</v>
      </c>
      <c r="F4347" s="62" t="s">
        <v>1594</v>
      </c>
      <c r="G4347" s="62" t="s">
        <v>1587</v>
      </c>
      <c r="H4347" s="62" t="s">
        <v>1597</v>
      </c>
    </row>
    <row r="4348" spans="1:8" x14ac:dyDescent="0.2">
      <c r="A4348" s="27" t="s">
        <v>3433</v>
      </c>
      <c r="B4348" s="78">
        <v>40022</v>
      </c>
      <c r="C4348" s="63">
        <v>1155</v>
      </c>
      <c r="D4348" s="70" t="s">
        <v>38</v>
      </c>
      <c r="E4348" s="27">
        <v>108981.44</v>
      </c>
      <c r="F4348" s="62" t="s">
        <v>1594</v>
      </c>
      <c r="G4348" s="62" t="s">
        <v>1587</v>
      </c>
      <c r="H4348" s="62" t="s">
        <v>1597</v>
      </c>
    </row>
    <row r="4349" spans="1:8" x14ac:dyDescent="0.2">
      <c r="A4349" s="27" t="s">
        <v>3434</v>
      </c>
      <c r="B4349" s="78">
        <v>40022</v>
      </c>
      <c r="C4349" s="63">
        <v>234</v>
      </c>
      <c r="D4349" s="70" t="s">
        <v>38</v>
      </c>
      <c r="E4349" s="27">
        <v>108981.44</v>
      </c>
      <c r="F4349" s="62" t="s">
        <v>1594</v>
      </c>
      <c r="G4349" s="62" t="s">
        <v>1587</v>
      </c>
      <c r="H4349" s="62" t="s">
        <v>1597</v>
      </c>
    </row>
    <row r="4350" spans="1:8" x14ac:dyDescent="0.2">
      <c r="A4350" s="27" t="s">
        <v>3435</v>
      </c>
      <c r="B4350" s="78">
        <v>40022</v>
      </c>
      <c r="C4350" s="63">
        <v>356</v>
      </c>
      <c r="D4350" s="64" t="s">
        <v>1223</v>
      </c>
      <c r="E4350" s="27">
        <v>27.8</v>
      </c>
      <c r="F4350" s="62" t="s">
        <v>1594</v>
      </c>
      <c r="G4350" s="62" t="s">
        <v>1587</v>
      </c>
      <c r="H4350" s="62" t="s">
        <v>1597</v>
      </c>
    </row>
    <row r="4351" spans="1:8" x14ac:dyDescent="0.2">
      <c r="A4351" s="27" t="s">
        <v>3436</v>
      </c>
      <c r="B4351" s="78">
        <v>40022</v>
      </c>
      <c r="C4351" s="63">
        <v>730</v>
      </c>
      <c r="D4351" s="70" t="s">
        <v>1127</v>
      </c>
      <c r="E4351" s="27">
        <v>305.54000000000002</v>
      </c>
      <c r="F4351" s="62" t="s">
        <v>1594</v>
      </c>
      <c r="G4351" s="62" t="s">
        <v>1587</v>
      </c>
      <c r="H4351" s="62" t="s">
        <v>1597</v>
      </c>
    </row>
    <row r="4352" spans="1:8" x14ac:dyDescent="0.2">
      <c r="A4352" s="27" t="s">
        <v>3437</v>
      </c>
      <c r="B4352" s="78">
        <v>40022</v>
      </c>
      <c r="C4352" s="63">
        <v>750</v>
      </c>
      <c r="D4352" s="70" t="s">
        <v>1127</v>
      </c>
      <c r="E4352" s="27">
        <v>320.82</v>
      </c>
      <c r="F4352" s="62" t="s">
        <v>1610</v>
      </c>
      <c r="G4352" s="62" t="s">
        <v>1587</v>
      </c>
      <c r="H4352" s="62" t="s">
        <v>1557</v>
      </c>
    </row>
    <row r="4353" spans="1:8" x14ac:dyDescent="0.2">
      <c r="A4353" s="27" t="s">
        <v>3438</v>
      </c>
      <c r="B4353" s="78">
        <v>40024</v>
      </c>
      <c r="C4353" s="63">
        <v>503</v>
      </c>
      <c r="D4353" s="70" t="s">
        <v>1056</v>
      </c>
      <c r="E4353" s="27">
        <v>540</v>
      </c>
      <c r="F4353" s="62" t="s">
        <v>1594</v>
      </c>
      <c r="G4353" s="62" t="s">
        <v>1587</v>
      </c>
      <c r="H4353" s="62" t="s">
        <v>1597</v>
      </c>
    </row>
    <row r="4354" spans="1:8" x14ac:dyDescent="0.2">
      <c r="A4354" s="27" t="s">
        <v>3439</v>
      </c>
      <c r="B4354" s="78">
        <v>40025</v>
      </c>
      <c r="C4354" s="63">
        <v>1282</v>
      </c>
      <c r="D4354" s="64" t="s">
        <v>813</v>
      </c>
      <c r="E4354" s="27">
        <v>140.31</v>
      </c>
      <c r="F4354" s="62" t="s">
        <v>1610</v>
      </c>
      <c r="G4354" s="62" t="s">
        <v>1587</v>
      </c>
      <c r="H4354" s="62" t="s">
        <v>1535</v>
      </c>
    </row>
    <row r="4355" spans="1:8" x14ac:dyDescent="0.2">
      <c r="A4355" s="27" t="s">
        <v>3440</v>
      </c>
      <c r="B4355" s="78">
        <v>40025</v>
      </c>
      <c r="C4355" s="63">
        <v>1040</v>
      </c>
      <c r="D4355" s="64" t="s">
        <v>813</v>
      </c>
      <c r="E4355" s="27">
        <v>259.81</v>
      </c>
      <c r="F4355" s="62" t="s">
        <v>1963</v>
      </c>
      <c r="G4355" s="62" t="s">
        <v>1587</v>
      </c>
      <c r="H4355" s="62" t="s">
        <v>1528</v>
      </c>
    </row>
    <row r="4356" spans="1:8" x14ac:dyDescent="0.2">
      <c r="A4356" s="27" t="s">
        <v>3441</v>
      </c>
      <c r="B4356" s="78">
        <v>40025</v>
      </c>
      <c r="C4356" s="63">
        <v>1040</v>
      </c>
      <c r="D4356" s="64" t="s">
        <v>813</v>
      </c>
      <c r="E4356" s="27">
        <v>264.61</v>
      </c>
      <c r="F4356" s="62" t="s">
        <v>1963</v>
      </c>
      <c r="G4356" s="62" t="s">
        <v>1587</v>
      </c>
      <c r="H4356" s="62" t="s">
        <v>1528</v>
      </c>
    </row>
    <row r="4357" spans="1:8" x14ac:dyDescent="0.2">
      <c r="A4357" s="27" t="s">
        <v>3442</v>
      </c>
      <c r="B4357" s="78">
        <v>40025</v>
      </c>
      <c r="C4357" s="63">
        <v>234</v>
      </c>
      <c r="D4357" s="64" t="s">
        <v>813</v>
      </c>
      <c r="E4357" s="27">
        <v>406.08</v>
      </c>
      <c r="F4357" s="62" t="s">
        <v>1610</v>
      </c>
      <c r="G4357" s="62" t="s">
        <v>1587</v>
      </c>
      <c r="H4357" s="62" t="s">
        <v>1597</v>
      </c>
    </row>
    <row r="4358" spans="1:8" x14ac:dyDescent="0.2">
      <c r="A4358" s="27" t="s">
        <v>3443</v>
      </c>
      <c r="B4358" s="78">
        <v>40025</v>
      </c>
      <c r="C4358" s="63">
        <v>1166</v>
      </c>
      <c r="D4358" s="64" t="s">
        <v>813</v>
      </c>
      <c r="E4358" s="27">
        <v>432.95</v>
      </c>
      <c r="F4358" s="62" t="s">
        <v>2921</v>
      </c>
      <c r="G4358" s="62" t="s">
        <v>1588</v>
      </c>
      <c r="H4358" s="62" t="s">
        <v>1753</v>
      </c>
    </row>
    <row r="4359" spans="1:8" x14ac:dyDescent="0.2">
      <c r="A4359" s="27" t="s">
        <v>3444</v>
      </c>
      <c r="B4359" s="78">
        <v>40025</v>
      </c>
      <c r="C4359" s="63">
        <v>1166</v>
      </c>
      <c r="D4359" s="64" t="s">
        <v>813</v>
      </c>
      <c r="E4359" s="27">
        <v>170</v>
      </c>
      <c r="F4359" s="62" t="s">
        <v>2921</v>
      </c>
      <c r="G4359" s="62" t="s">
        <v>1588</v>
      </c>
      <c r="H4359" s="62" t="s">
        <v>1753</v>
      </c>
    </row>
    <row r="4360" spans="1:8" x14ac:dyDescent="0.2">
      <c r="A4360" s="27" t="s">
        <v>3445</v>
      </c>
      <c r="B4360" s="78">
        <v>40025</v>
      </c>
      <c r="C4360" s="63">
        <v>1166</v>
      </c>
      <c r="D4360" s="70" t="s">
        <v>637</v>
      </c>
      <c r="E4360" s="27">
        <v>12250</v>
      </c>
      <c r="F4360" s="62" t="s">
        <v>2921</v>
      </c>
      <c r="G4360" s="62" t="s">
        <v>1588</v>
      </c>
      <c r="H4360" s="62" t="s">
        <v>1753</v>
      </c>
    </row>
    <row r="4361" spans="1:8" x14ac:dyDescent="0.2">
      <c r="A4361" s="27" t="s">
        <v>3446</v>
      </c>
      <c r="B4361" s="78">
        <v>40028</v>
      </c>
      <c r="C4361" s="63">
        <v>1273</v>
      </c>
      <c r="D4361" s="64" t="s">
        <v>1111</v>
      </c>
      <c r="E4361" s="27">
        <v>343.51</v>
      </c>
      <c r="F4361" s="62" t="s">
        <v>1610</v>
      </c>
      <c r="G4361" s="62" t="s">
        <v>1587</v>
      </c>
      <c r="H4361" s="62" t="s">
        <v>1552</v>
      </c>
    </row>
    <row r="4362" spans="1:8" x14ac:dyDescent="0.2">
      <c r="A4362" s="27" t="s">
        <v>3447</v>
      </c>
      <c r="B4362" s="78">
        <v>40028</v>
      </c>
      <c r="C4362" s="63">
        <v>414</v>
      </c>
      <c r="D4362" s="64" t="s">
        <v>1111</v>
      </c>
      <c r="E4362" s="27">
        <v>850</v>
      </c>
      <c r="F4362" s="62" t="s">
        <v>1610</v>
      </c>
      <c r="G4362" s="62" t="s">
        <v>1588</v>
      </c>
      <c r="H4362" s="62" t="s">
        <v>1607</v>
      </c>
    </row>
    <row r="4363" spans="1:8" x14ac:dyDescent="0.2">
      <c r="A4363" s="27" t="s">
        <v>3448</v>
      </c>
      <c r="B4363" s="78">
        <v>40028</v>
      </c>
      <c r="C4363" s="63">
        <v>64</v>
      </c>
      <c r="D4363" s="64" t="s">
        <v>1095</v>
      </c>
      <c r="E4363" s="27">
        <v>108.36</v>
      </c>
      <c r="F4363" s="62" t="s">
        <v>2921</v>
      </c>
      <c r="G4363" s="62" t="s">
        <v>1587</v>
      </c>
      <c r="H4363" s="62" t="s">
        <v>1597</v>
      </c>
    </row>
    <row r="4364" spans="1:8" x14ac:dyDescent="0.2">
      <c r="A4364" s="27" t="s">
        <v>3449</v>
      </c>
      <c r="B4364" s="78">
        <v>40028</v>
      </c>
      <c r="C4364" s="63">
        <v>108</v>
      </c>
      <c r="D4364" s="70" t="s">
        <v>1000</v>
      </c>
      <c r="E4364" s="27">
        <v>692.08</v>
      </c>
      <c r="F4364" s="62" t="s">
        <v>1610</v>
      </c>
      <c r="G4364" s="62" t="s">
        <v>1587</v>
      </c>
      <c r="H4364" s="62" t="s">
        <v>1528</v>
      </c>
    </row>
    <row r="4365" spans="1:8" x14ac:dyDescent="0.2">
      <c r="A4365" s="27" t="s">
        <v>3450</v>
      </c>
      <c r="B4365" s="78">
        <v>40028</v>
      </c>
      <c r="C4365" s="63">
        <v>11</v>
      </c>
      <c r="D4365" s="70" t="s">
        <v>1186</v>
      </c>
      <c r="E4365" s="27">
        <v>143.12</v>
      </c>
      <c r="F4365" s="62" t="s">
        <v>1610</v>
      </c>
      <c r="G4365" s="62" t="s">
        <v>1587</v>
      </c>
      <c r="H4365" s="62" t="s">
        <v>1538</v>
      </c>
    </row>
    <row r="4366" spans="1:8" x14ac:dyDescent="0.2">
      <c r="A4366" s="27" t="s">
        <v>3451</v>
      </c>
      <c r="B4366" s="78">
        <v>40028</v>
      </c>
      <c r="C4366" s="63">
        <v>817</v>
      </c>
      <c r="D4366" s="70" t="s">
        <v>962</v>
      </c>
      <c r="E4366" s="27">
        <v>800</v>
      </c>
      <c r="F4366" s="62" t="s">
        <v>1594</v>
      </c>
      <c r="G4366" s="62" t="s">
        <v>1587</v>
      </c>
      <c r="H4366" s="62" t="s">
        <v>1535</v>
      </c>
    </row>
    <row r="4367" spans="1:8" x14ac:dyDescent="0.2">
      <c r="A4367" s="27" t="s">
        <v>3452</v>
      </c>
      <c r="B4367" s="78">
        <v>40030</v>
      </c>
      <c r="C4367" s="63">
        <v>503</v>
      </c>
      <c r="D4367" s="64" t="s">
        <v>289</v>
      </c>
      <c r="E4367" s="27">
        <v>24347</v>
      </c>
      <c r="F4367" s="62" t="s">
        <v>1594</v>
      </c>
      <c r="G4367" s="62" t="s">
        <v>1587</v>
      </c>
      <c r="H4367" s="62" t="s">
        <v>1597</v>
      </c>
    </row>
    <row r="4368" spans="1:8" x14ac:dyDescent="0.2">
      <c r="A4368" s="27" t="s">
        <v>3453</v>
      </c>
      <c r="B4368" s="78">
        <v>40038</v>
      </c>
      <c r="C4368" s="63">
        <v>1307</v>
      </c>
      <c r="D4368" s="70" t="s">
        <v>176</v>
      </c>
      <c r="E4368" s="27">
        <v>53725</v>
      </c>
      <c r="F4368" s="62" t="s">
        <v>1594</v>
      </c>
      <c r="G4368" s="62" t="s">
        <v>1587</v>
      </c>
      <c r="H4368" s="62" t="s">
        <v>1538</v>
      </c>
    </row>
    <row r="4369" spans="1:8" x14ac:dyDescent="0.2">
      <c r="A4369" s="27" t="s">
        <v>3454</v>
      </c>
      <c r="B4369" s="78">
        <v>40038</v>
      </c>
      <c r="C4369" s="63">
        <v>1307</v>
      </c>
      <c r="D4369" s="64" t="s">
        <v>334</v>
      </c>
      <c r="E4369" s="27">
        <v>849.5</v>
      </c>
      <c r="F4369" s="62" t="s">
        <v>1594</v>
      </c>
      <c r="G4369" s="62" t="s">
        <v>1587</v>
      </c>
      <c r="H4369" s="62" t="s">
        <v>1538</v>
      </c>
    </row>
    <row r="4370" spans="1:8" x14ac:dyDescent="0.2">
      <c r="A4370" s="27" t="s">
        <v>3455</v>
      </c>
      <c r="B4370" s="78">
        <v>40038</v>
      </c>
      <c r="C4370" s="63">
        <v>1307</v>
      </c>
      <c r="D4370" s="64" t="s">
        <v>334</v>
      </c>
      <c r="E4370" s="27">
        <v>18850</v>
      </c>
      <c r="F4370" s="62" t="s">
        <v>1594</v>
      </c>
      <c r="G4370" s="62" t="s">
        <v>1587</v>
      </c>
      <c r="H4370" s="62" t="s">
        <v>1538</v>
      </c>
    </row>
    <row r="4371" spans="1:8" x14ac:dyDescent="0.2">
      <c r="A4371" s="27" t="s">
        <v>3456</v>
      </c>
      <c r="B4371" s="78">
        <v>40038</v>
      </c>
      <c r="C4371" s="63">
        <v>1307</v>
      </c>
      <c r="D4371" s="27" t="s">
        <v>1281</v>
      </c>
      <c r="E4371" s="27">
        <v>639.02</v>
      </c>
      <c r="F4371" s="62" t="s">
        <v>1594</v>
      </c>
      <c r="G4371" s="62" t="s">
        <v>1587</v>
      </c>
      <c r="H4371" s="62" t="s">
        <v>1538</v>
      </c>
    </row>
    <row r="4372" spans="1:8" x14ac:dyDescent="0.2">
      <c r="A4372" s="27" t="s">
        <v>3457</v>
      </c>
      <c r="B4372" s="78">
        <v>40038</v>
      </c>
      <c r="C4372" s="63">
        <v>407</v>
      </c>
      <c r="D4372" s="70" t="s">
        <v>1299</v>
      </c>
      <c r="E4372" s="27">
        <v>596.73</v>
      </c>
      <c r="F4372" s="62" t="s">
        <v>1594</v>
      </c>
      <c r="G4372" s="62" t="s">
        <v>1587</v>
      </c>
      <c r="H4372" s="62" t="s">
        <v>1597</v>
      </c>
    </row>
    <row r="4373" spans="1:8" x14ac:dyDescent="0.2">
      <c r="A4373" s="27" t="s">
        <v>3458</v>
      </c>
      <c r="B4373" s="78">
        <v>40038</v>
      </c>
      <c r="C4373" s="63">
        <v>365</v>
      </c>
      <c r="D4373" s="64" t="s">
        <v>309</v>
      </c>
      <c r="E4373" s="27">
        <v>22950</v>
      </c>
      <c r="F4373" s="62" t="s">
        <v>1594</v>
      </c>
      <c r="G4373" s="62" t="s">
        <v>1587</v>
      </c>
      <c r="H4373" s="62" t="s">
        <v>1597</v>
      </c>
    </row>
    <row r="4374" spans="1:8" x14ac:dyDescent="0.2">
      <c r="A4374" s="27" t="s">
        <v>3459</v>
      </c>
      <c r="B4374" s="78">
        <v>40038</v>
      </c>
      <c r="C4374" s="63">
        <v>689</v>
      </c>
      <c r="D4374" s="70" t="s">
        <v>1228</v>
      </c>
      <c r="E4374" s="27">
        <v>825</v>
      </c>
      <c r="F4374" s="62" t="s">
        <v>1594</v>
      </c>
      <c r="G4374" s="62" t="s">
        <v>1587</v>
      </c>
      <c r="H4374" s="62" t="s">
        <v>1536</v>
      </c>
    </row>
    <row r="4375" spans="1:8" x14ac:dyDescent="0.2">
      <c r="A4375" s="27" t="s">
        <v>3460</v>
      </c>
      <c r="B4375" s="78">
        <v>40038</v>
      </c>
      <c r="C4375" s="63">
        <v>830</v>
      </c>
      <c r="D4375" s="64" t="s">
        <v>522</v>
      </c>
      <c r="E4375" s="27">
        <v>8745</v>
      </c>
      <c r="F4375" s="62" t="s">
        <v>1594</v>
      </c>
      <c r="G4375" s="62" t="s">
        <v>1587</v>
      </c>
      <c r="H4375" s="62" t="s">
        <v>1557</v>
      </c>
    </row>
    <row r="4376" spans="1:8" x14ac:dyDescent="0.2">
      <c r="A4376" s="27" t="s">
        <v>3461</v>
      </c>
      <c r="B4376" s="78">
        <v>40038</v>
      </c>
      <c r="C4376" s="63">
        <v>984</v>
      </c>
      <c r="D4376" s="64" t="s">
        <v>3462</v>
      </c>
      <c r="E4376" s="27">
        <v>58506</v>
      </c>
      <c r="F4376" s="62" t="s">
        <v>1594</v>
      </c>
      <c r="G4376" s="62" t="s">
        <v>1587</v>
      </c>
      <c r="H4376" s="62" t="s">
        <v>1597</v>
      </c>
    </row>
    <row r="4377" spans="1:8" x14ac:dyDescent="0.2">
      <c r="A4377" s="27" t="s">
        <v>3463</v>
      </c>
      <c r="B4377" s="78">
        <v>40038</v>
      </c>
      <c r="C4377" s="63">
        <v>431</v>
      </c>
      <c r="D4377" s="70" t="s">
        <v>404</v>
      </c>
      <c r="E4377" s="27">
        <v>13500</v>
      </c>
      <c r="F4377" s="62" t="s">
        <v>1594</v>
      </c>
      <c r="G4377" s="62" t="s">
        <v>1587</v>
      </c>
      <c r="H4377" s="62" t="s">
        <v>1597</v>
      </c>
    </row>
    <row r="4378" spans="1:8" x14ac:dyDescent="0.2">
      <c r="A4378" s="27" t="s">
        <v>3464</v>
      </c>
      <c r="B4378" s="78">
        <v>40038</v>
      </c>
      <c r="C4378" s="63">
        <v>19</v>
      </c>
      <c r="D4378" s="70" t="s">
        <v>404</v>
      </c>
      <c r="E4378" s="27">
        <v>1450</v>
      </c>
      <c r="F4378" s="62" t="s">
        <v>1963</v>
      </c>
      <c r="G4378" s="62" t="s">
        <v>1587</v>
      </c>
      <c r="H4378" s="62" t="s">
        <v>1528</v>
      </c>
    </row>
    <row r="4379" spans="1:8" x14ac:dyDescent="0.2">
      <c r="A4379" s="27" t="s">
        <v>3465</v>
      </c>
      <c r="B4379" s="78">
        <v>40039</v>
      </c>
      <c r="C4379" s="63">
        <v>223</v>
      </c>
      <c r="D4379" s="70" t="s">
        <v>879</v>
      </c>
      <c r="E4379" s="27">
        <v>1080</v>
      </c>
      <c r="F4379" s="62" t="s">
        <v>1610</v>
      </c>
      <c r="G4379" s="62" t="s">
        <v>1587</v>
      </c>
      <c r="H4379" s="62" t="s">
        <v>1597</v>
      </c>
    </row>
    <row r="4380" spans="1:8" x14ac:dyDescent="0.2">
      <c r="A4380" s="27" t="s">
        <v>3466</v>
      </c>
      <c r="B4380" s="78">
        <v>40042</v>
      </c>
      <c r="C4380" s="63">
        <v>234</v>
      </c>
      <c r="D4380" s="70" t="s">
        <v>192</v>
      </c>
      <c r="E4380" s="27">
        <v>4204.1000000000004</v>
      </c>
      <c r="F4380" s="62" t="s">
        <v>1594</v>
      </c>
      <c r="G4380" s="62" t="s">
        <v>1587</v>
      </c>
      <c r="H4380" s="62" t="s">
        <v>1597</v>
      </c>
    </row>
    <row r="4381" spans="1:8" x14ac:dyDescent="0.2">
      <c r="A4381" s="27" t="s">
        <v>3467</v>
      </c>
      <c r="B4381" s="78">
        <v>40045</v>
      </c>
      <c r="C4381" s="63">
        <v>1308</v>
      </c>
      <c r="D4381" s="70" t="s">
        <v>192</v>
      </c>
      <c r="E4381" s="27">
        <v>14803.2</v>
      </c>
      <c r="F4381" s="62" t="s">
        <v>1594</v>
      </c>
      <c r="G4381" s="62" t="s">
        <v>1587</v>
      </c>
      <c r="H4381" s="62" t="s">
        <v>1557</v>
      </c>
    </row>
    <row r="4382" spans="1:8" x14ac:dyDescent="0.2">
      <c r="A4382" s="27" t="s">
        <v>3468</v>
      </c>
      <c r="B4382" s="78">
        <v>40046</v>
      </c>
      <c r="C4382" s="63">
        <v>176</v>
      </c>
      <c r="D4382" s="70" t="s">
        <v>192</v>
      </c>
      <c r="E4382" s="27">
        <v>23033.7</v>
      </c>
      <c r="F4382" s="62" t="s">
        <v>1594</v>
      </c>
      <c r="G4382" s="62" t="s">
        <v>1587</v>
      </c>
      <c r="H4382" s="62" t="s">
        <v>1528</v>
      </c>
    </row>
    <row r="4383" spans="1:8" x14ac:dyDescent="0.2">
      <c r="A4383" s="27" t="s">
        <v>3469</v>
      </c>
      <c r="B4383" s="78">
        <v>40046</v>
      </c>
      <c r="C4383" s="63">
        <v>176</v>
      </c>
      <c r="D4383" s="70" t="s">
        <v>192</v>
      </c>
      <c r="E4383" s="27">
        <v>22242</v>
      </c>
      <c r="F4383" s="62" t="s">
        <v>1594</v>
      </c>
      <c r="G4383" s="62" t="s">
        <v>1587</v>
      </c>
      <c r="H4383" s="62" t="s">
        <v>1528</v>
      </c>
    </row>
    <row r="4384" spans="1:8" x14ac:dyDescent="0.2">
      <c r="A4384" s="27" t="s">
        <v>3470</v>
      </c>
      <c r="B4384" s="78">
        <v>40049</v>
      </c>
      <c r="C4384" s="63">
        <v>19</v>
      </c>
      <c r="D4384" s="70" t="s">
        <v>1198</v>
      </c>
      <c r="E4384" s="27">
        <v>103.69</v>
      </c>
      <c r="F4384" s="62" t="s">
        <v>1963</v>
      </c>
      <c r="G4384" s="62" t="s">
        <v>1587</v>
      </c>
      <c r="H4384" s="62" t="s">
        <v>1528</v>
      </c>
    </row>
    <row r="4385" spans="1:8" x14ac:dyDescent="0.2">
      <c r="A4385" s="27" t="s">
        <v>3471</v>
      </c>
      <c r="B4385" s="78">
        <v>40049</v>
      </c>
      <c r="C4385" s="63">
        <v>19</v>
      </c>
      <c r="D4385" s="64" t="s">
        <v>634</v>
      </c>
      <c r="E4385" s="27">
        <v>3502.32</v>
      </c>
      <c r="F4385" s="62" t="s">
        <v>1963</v>
      </c>
      <c r="G4385" s="62" t="s">
        <v>1587</v>
      </c>
      <c r="H4385" s="62" t="s">
        <v>1528</v>
      </c>
    </row>
    <row r="4386" spans="1:8" x14ac:dyDescent="0.2">
      <c r="A4386" s="27" t="s">
        <v>3472</v>
      </c>
      <c r="B4386" s="78">
        <v>40049</v>
      </c>
      <c r="C4386" s="63">
        <v>19</v>
      </c>
      <c r="D4386" s="70" t="s">
        <v>846</v>
      </c>
      <c r="E4386" s="27">
        <v>1300</v>
      </c>
      <c r="F4386" s="62" t="s">
        <v>1963</v>
      </c>
      <c r="G4386" s="62" t="s">
        <v>1587</v>
      </c>
      <c r="H4386" s="62" t="s">
        <v>1528</v>
      </c>
    </row>
    <row r="4387" spans="1:8" x14ac:dyDescent="0.2">
      <c r="A4387" s="27" t="s">
        <v>3473</v>
      </c>
      <c r="B4387" s="78">
        <v>40049</v>
      </c>
      <c r="C4387" s="63">
        <v>19</v>
      </c>
      <c r="D4387" s="70" t="s">
        <v>3474</v>
      </c>
      <c r="E4387" s="27">
        <v>1300</v>
      </c>
      <c r="F4387" s="62" t="s">
        <v>1963</v>
      </c>
      <c r="G4387" s="62" t="s">
        <v>1587</v>
      </c>
      <c r="H4387" s="62" t="s">
        <v>1528</v>
      </c>
    </row>
    <row r="4388" spans="1:8" x14ac:dyDescent="0.2">
      <c r="A4388" s="27" t="s">
        <v>3475</v>
      </c>
      <c r="B4388" s="78">
        <v>40049</v>
      </c>
      <c r="C4388" s="63">
        <v>19</v>
      </c>
      <c r="D4388" s="70" t="s">
        <v>1325</v>
      </c>
      <c r="E4388" s="27">
        <v>486.84</v>
      </c>
      <c r="F4388" s="62" t="s">
        <v>1963</v>
      </c>
      <c r="G4388" s="62" t="s">
        <v>1587</v>
      </c>
      <c r="H4388" s="62" t="s">
        <v>1528</v>
      </c>
    </row>
    <row r="4389" spans="1:8" x14ac:dyDescent="0.2">
      <c r="A4389" s="27" t="s">
        <v>3476</v>
      </c>
      <c r="B4389" s="78">
        <v>40049</v>
      </c>
      <c r="C4389" s="63">
        <v>1309</v>
      </c>
      <c r="D4389" s="70" t="s">
        <v>3477</v>
      </c>
      <c r="E4389" s="27">
        <v>143573.1</v>
      </c>
      <c r="F4389" s="62" t="s">
        <v>1594</v>
      </c>
      <c r="G4389" s="62" t="s">
        <v>1587</v>
      </c>
      <c r="H4389" s="62" t="s">
        <v>1597</v>
      </c>
    </row>
    <row r="4390" spans="1:8" x14ac:dyDescent="0.2">
      <c r="A4390" s="27" t="s">
        <v>3478</v>
      </c>
      <c r="B4390" s="78">
        <v>40049</v>
      </c>
      <c r="C4390" s="63">
        <v>750</v>
      </c>
      <c r="D4390" s="70" t="s">
        <v>3477</v>
      </c>
      <c r="E4390" s="27">
        <v>143573.1</v>
      </c>
      <c r="F4390" s="62" t="s">
        <v>1610</v>
      </c>
      <c r="G4390" s="62" t="s">
        <v>1587</v>
      </c>
      <c r="H4390" s="62" t="s">
        <v>1557</v>
      </c>
    </row>
    <row r="4391" spans="1:8" x14ac:dyDescent="0.2">
      <c r="A4391" s="27" t="s">
        <v>3479</v>
      </c>
      <c r="B4391" s="78">
        <v>40049</v>
      </c>
      <c r="C4391" s="63">
        <v>73</v>
      </c>
      <c r="D4391" s="70" t="s">
        <v>3477</v>
      </c>
      <c r="E4391" s="27">
        <v>-143573.1</v>
      </c>
      <c r="F4391" s="62" t="s">
        <v>1594</v>
      </c>
      <c r="G4391" s="62" t="s">
        <v>1587</v>
      </c>
      <c r="H4391" s="62" t="s">
        <v>1548</v>
      </c>
    </row>
    <row r="4392" spans="1:8" x14ac:dyDescent="0.2">
      <c r="A4392" s="27" t="s">
        <v>3480</v>
      </c>
      <c r="B4392" s="78">
        <v>40049</v>
      </c>
      <c r="C4392" s="63">
        <v>475</v>
      </c>
      <c r="D4392" s="64" t="s">
        <v>382</v>
      </c>
      <c r="E4392" s="27">
        <v>14000</v>
      </c>
      <c r="F4392" s="62" t="s">
        <v>1610</v>
      </c>
      <c r="G4392" s="62" t="s">
        <v>1587</v>
      </c>
      <c r="H4392" s="62" t="s">
        <v>1597</v>
      </c>
    </row>
    <row r="4393" spans="1:8" x14ac:dyDescent="0.2">
      <c r="A4393" s="27" t="s">
        <v>3481</v>
      </c>
      <c r="B4393" s="78">
        <v>40052</v>
      </c>
      <c r="C4393" s="63">
        <v>912</v>
      </c>
      <c r="D4393" s="70" t="s">
        <v>533</v>
      </c>
      <c r="E4393" s="27">
        <v>17338</v>
      </c>
      <c r="F4393" s="62" t="s">
        <v>2921</v>
      </c>
      <c r="G4393" s="62" t="s">
        <v>1588</v>
      </c>
      <c r="H4393" s="62" t="s">
        <v>2271</v>
      </c>
    </row>
    <row r="4394" spans="1:8" x14ac:dyDescent="0.2">
      <c r="A4394" s="27" t="s">
        <v>3482</v>
      </c>
      <c r="B4394" s="78">
        <v>40052</v>
      </c>
      <c r="C4394" s="63">
        <v>290</v>
      </c>
      <c r="D4394" s="70" t="s">
        <v>758</v>
      </c>
      <c r="E4394" s="27">
        <v>10000</v>
      </c>
      <c r="F4394" s="62" t="s">
        <v>1594</v>
      </c>
      <c r="G4394" s="62" t="s">
        <v>1587</v>
      </c>
      <c r="H4394" s="62" t="s">
        <v>1528</v>
      </c>
    </row>
    <row r="4395" spans="1:8" x14ac:dyDescent="0.2">
      <c r="A4395" s="27" t="s">
        <v>3483</v>
      </c>
      <c r="B4395" s="78">
        <v>40052</v>
      </c>
      <c r="C4395" s="63">
        <v>721</v>
      </c>
      <c r="D4395" s="64" t="s">
        <v>666</v>
      </c>
      <c r="E4395" s="27">
        <v>180</v>
      </c>
      <c r="F4395" s="62" t="s">
        <v>1610</v>
      </c>
      <c r="G4395" s="62" t="s">
        <v>1587</v>
      </c>
      <c r="H4395" s="62" t="s">
        <v>1529</v>
      </c>
    </row>
    <row r="4396" spans="1:8" x14ac:dyDescent="0.2">
      <c r="A4396" s="27" t="s">
        <v>3484</v>
      </c>
      <c r="B4396" s="78">
        <v>40052</v>
      </c>
      <c r="C4396" s="63">
        <v>834</v>
      </c>
      <c r="D4396" s="70" t="s">
        <v>666</v>
      </c>
      <c r="E4396" s="27">
        <v>-180</v>
      </c>
      <c r="F4396" s="62" t="s">
        <v>1610</v>
      </c>
      <c r="G4396" s="62" t="s">
        <v>1587</v>
      </c>
      <c r="H4396" s="62" t="s">
        <v>1597</v>
      </c>
    </row>
    <row r="4397" spans="1:8" x14ac:dyDescent="0.2">
      <c r="A4397" s="27" t="s">
        <v>3485</v>
      </c>
      <c r="B4397" s="78">
        <v>40053</v>
      </c>
      <c r="C4397" s="63">
        <v>11</v>
      </c>
      <c r="D4397" s="64" t="s">
        <v>666</v>
      </c>
      <c r="E4397" s="27">
        <v>1855.25</v>
      </c>
      <c r="F4397" s="62" t="s">
        <v>1610</v>
      </c>
      <c r="G4397" s="62" t="s">
        <v>1587</v>
      </c>
      <c r="H4397" s="62" t="s">
        <v>1538</v>
      </c>
    </row>
    <row r="4398" spans="1:8" x14ac:dyDescent="0.2">
      <c r="A4398" s="27" t="s">
        <v>3486</v>
      </c>
      <c r="B4398" s="78">
        <v>40056</v>
      </c>
      <c r="C4398" s="63">
        <v>1311</v>
      </c>
      <c r="D4398" s="64" t="s">
        <v>666</v>
      </c>
      <c r="E4398" s="27">
        <v>126.34</v>
      </c>
      <c r="F4398" s="62" t="s">
        <v>1610</v>
      </c>
      <c r="G4398" s="62" t="s">
        <v>1587</v>
      </c>
      <c r="H4398" s="62" t="s">
        <v>2964</v>
      </c>
    </row>
    <row r="4399" spans="1:8" x14ac:dyDescent="0.2">
      <c r="A4399" s="27" t="s">
        <v>3487</v>
      </c>
      <c r="B4399" s="78">
        <v>40057</v>
      </c>
      <c r="C4399" s="63">
        <v>1038</v>
      </c>
      <c r="D4399" s="64" t="s">
        <v>666</v>
      </c>
      <c r="E4399" s="27">
        <v>110.64</v>
      </c>
      <c r="F4399" s="62" t="s">
        <v>1610</v>
      </c>
      <c r="G4399" s="62" t="s">
        <v>1587</v>
      </c>
      <c r="H4399" s="62" t="s">
        <v>1576</v>
      </c>
    </row>
    <row r="4400" spans="1:8" x14ac:dyDescent="0.2">
      <c r="A4400" s="27" t="s">
        <v>3488</v>
      </c>
      <c r="B4400" s="78">
        <v>40057</v>
      </c>
      <c r="C4400" s="63">
        <v>1312</v>
      </c>
      <c r="D4400" s="64" t="s">
        <v>666</v>
      </c>
      <c r="E4400" s="27">
        <v>630.34</v>
      </c>
      <c r="F4400" s="62" t="s">
        <v>1610</v>
      </c>
      <c r="G4400" s="62" t="s">
        <v>1587</v>
      </c>
      <c r="H4400" s="62" t="s">
        <v>1557</v>
      </c>
    </row>
    <row r="4401" spans="1:8" x14ac:dyDescent="0.2">
      <c r="A4401" s="27" t="s">
        <v>3489</v>
      </c>
      <c r="B4401" s="78">
        <v>40057</v>
      </c>
      <c r="C4401" s="63">
        <v>1313</v>
      </c>
      <c r="D4401" s="64" t="s">
        <v>666</v>
      </c>
      <c r="E4401" s="27">
        <v>103.36</v>
      </c>
      <c r="F4401" s="62" t="s">
        <v>1610</v>
      </c>
      <c r="G4401" s="62" t="s">
        <v>1587</v>
      </c>
      <c r="H4401" s="62" t="s">
        <v>1597</v>
      </c>
    </row>
    <row r="4402" spans="1:8" x14ac:dyDescent="0.2">
      <c r="A4402" s="27" t="s">
        <v>3490</v>
      </c>
      <c r="B4402" s="78">
        <v>40058</v>
      </c>
      <c r="C4402" s="63">
        <v>1258</v>
      </c>
      <c r="D4402" s="64" t="s">
        <v>666</v>
      </c>
      <c r="E4402" s="27">
        <v>103.36</v>
      </c>
      <c r="F4402" s="62" t="s">
        <v>1594</v>
      </c>
      <c r="G4402" s="62" t="s">
        <v>1587</v>
      </c>
      <c r="H4402" s="62" t="s">
        <v>1528</v>
      </c>
    </row>
    <row r="4403" spans="1:8" x14ac:dyDescent="0.2">
      <c r="A4403" s="27" t="s">
        <v>3491</v>
      </c>
      <c r="B4403" s="78">
        <v>40058</v>
      </c>
      <c r="C4403" s="63">
        <v>442</v>
      </c>
      <c r="D4403" s="27" t="s">
        <v>1058</v>
      </c>
      <c r="E4403" s="27">
        <v>2626.53</v>
      </c>
      <c r="F4403" s="62" t="s">
        <v>1594</v>
      </c>
      <c r="G4403" s="62" t="s">
        <v>1587</v>
      </c>
      <c r="H4403" s="62" t="s">
        <v>1528</v>
      </c>
    </row>
    <row r="4404" spans="1:8" x14ac:dyDescent="0.2">
      <c r="A4404" s="27" t="s">
        <v>3492</v>
      </c>
      <c r="B4404" s="78">
        <v>40059</v>
      </c>
      <c r="C4404" s="63">
        <v>1305</v>
      </c>
      <c r="D4404" s="70" t="s">
        <v>1042</v>
      </c>
      <c r="E4404" s="27">
        <v>600</v>
      </c>
      <c r="F4404" s="62" t="s">
        <v>1610</v>
      </c>
      <c r="G4404" s="62" t="s">
        <v>1587</v>
      </c>
      <c r="H4404" s="62" t="s">
        <v>1535</v>
      </c>
    </row>
    <row r="4405" spans="1:8" x14ac:dyDescent="0.2">
      <c r="A4405" s="27" t="s">
        <v>3493</v>
      </c>
      <c r="B4405" s="78">
        <v>40059</v>
      </c>
      <c r="C4405" s="63">
        <v>877</v>
      </c>
      <c r="D4405" s="64" t="s">
        <v>1377</v>
      </c>
      <c r="E4405" s="27">
        <v>353.52</v>
      </c>
      <c r="F4405" s="62" t="s">
        <v>1610</v>
      </c>
      <c r="G4405" s="62" t="s">
        <v>1587</v>
      </c>
      <c r="H4405" s="62" t="s">
        <v>1538</v>
      </c>
    </row>
    <row r="4406" spans="1:8" x14ac:dyDescent="0.2">
      <c r="A4406" s="27" t="s">
        <v>3494</v>
      </c>
      <c r="B4406" s="78">
        <v>40060</v>
      </c>
      <c r="C4406" s="63">
        <v>1038</v>
      </c>
      <c r="D4406" s="64" t="s">
        <v>1059</v>
      </c>
      <c r="E4406" s="27">
        <v>535.25</v>
      </c>
      <c r="F4406" s="62" t="s">
        <v>1610</v>
      </c>
      <c r="G4406" s="62" t="s">
        <v>1587</v>
      </c>
      <c r="H4406" s="62" t="s">
        <v>1576</v>
      </c>
    </row>
    <row r="4407" spans="1:8" x14ac:dyDescent="0.2">
      <c r="A4407" s="27" t="s">
        <v>3495</v>
      </c>
      <c r="B4407" s="78">
        <v>40063</v>
      </c>
      <c r="C4407" s="63">
        <v>3</v>
      </c>
      <c r="D4407" s="64" t="s">
        <v>1059</v>
      </c>
      <c r="E4407" s="27">
        <v>114.38</v>
      </c>
      <c r="F4407" s="62" t="s">
        <v>1610</v>
      </c>
      <c r="G4407" s="62" t="s">
        <v>1587</v>
      </c>
      <c r="H4407" s="62" t="s">
        <v>1542</v>
      </c>
    </row>
    <row r="4408" spans="1:8" x14ac:dyDescent="0.2">
      <c r="A4408" s="27" t="s">
        <v>3496</v>
      </c>
      <c r="B4408" s="78">
        <v>40063</v>
      </c>
      <c r="C4408" s="63">
        <v>1147</v>
      </c>
      <c r="D4408" s="70" t="s">
        <v>1059</v>
      </c>
      <c r="E4408" s="27">
        <v>-114.38</v>
      </c>
      <c r="F4408" s="62" t="s">
        <v>1610</v>
      </c>
      <c r="G4408" s="62" t="s">
        <v>1587</v>
      </c>
      <c r="H4408" s="62" t="s">
        <v>1555</v>
      </c>
    </row>
    <row r="4409" spans="1:8" x14ac:dyDescent="0.2">
      <c r="A4409" s="27" t="s">
        <v>3497</v>
      </c>
      <c r="B4409" s="78">
        <v>40063</v>
      </c>
      <c r="C4409" s="63">
        <v>651</v>
      </c>
      <c r="D4409" s="70" t="s">
        <v>1426</v>
      </c>
      <c r="E4409" s="27">
        <v>71.180000000000007</v>
      </c>
      <c r="F4409" s="62" t="s">
        <v>1963</v>
      </c>
      <c r="G4409" s="62" t="s">
        <v>1587</v>
      </c>
      <c r="H4409" s="62" t="s">
        <v>1548</v>
      </c>
    </row>
    <row r="4410" spans="1:8" x14ac:dyDescent="0.2">
      <c r="A4410" s="27" t="s">
        <v>3498</v>
      </c>
      <c r="B4410" s="78">
        <v>40063</v>
      </c>
      <c r="C4410" s="63">
        <v>1314</v>
      </c>
      <c r="D4410" s="64" t="s">
        <v>1379</v>
      </c>
      <c r="E4410" s="27">
        <v>346.04</v>
      </c>
      <c r="F4410" s="62" t="s">
        <v>1594</v>
      </c>
      <c r="G4410" s="62" t="s">
        <v>1587</v>
      </c>
      <c r="H4410" s="62" t="s">
        <v>1597</v>
      </c>
    </row>
    <row r="4411" spans="1:8" x14ac:dyDescent="0.2">
      <c r="A4411" s="27" t="s">
        <v>3499</v>
      </c>
      <c r="B4411" s="78">
        <v>40063</v>
      </c>
      <c r="C4411" s="63">
        <v>1258</v>
      </c>
      <c r="D4411" s="64" t="s">
        <v>1096</v>
      </c>
      <c r="E4411" s="27">
        <v>382.54</v>
      </c>
      <c r="F4411" s="62" t="s">
        <v>1594</v>
      </c>
      <c r="G4411" s="62" t="s">
        <v>1587</v>
      </c>
      <c r="H4411" s="62" t="s">
        <v>1528</v>
      </c>
    </row>
    <row r="4412" spans="1:8" x14ac:dyDescent="0.2">
      <c r="A4412" s="27" t="s">
        <v>3500</v>
      </c>
      <c r="B4412" s="78">
        <v>40066</v>
      </c>
      <c r="C4412" s="63">
        <v>456</v>
      </c>
      <c r="D4412" s="64" t="s">
        <v>1096</v>
      </c>
      <c r="E4412" s="27">
        <v>402.12</v>
      </c>
      <c r="F4412" s="62" t="s">
        <v>1594</v>
      </c>
      <c r="G4412" s="62" t="s">
        <v>1587</v>
      </c>
      <c r="H4412" s="62" t="s">
        <v>1528</v>
      </c>
    </row>
    <row r="4413" spans="1:8" x14ac:dyDescent="0.2">
      <c r="A4413" s="27" t="s">
        <v>3501</v>
      </c>
      <c r="B4413" s="78">
        <v>40066</v>
      </c>
      <c r="C4413" s="63">
        <v>1299</v>
      </c>
      <c r="D4413" s="70" t="s">
        <v>780</v>
      </c>
      <c r="E4413" s="27">
        <v>397</v>
      </c>
      <c r="F4413" s="62" t="s">
        <v>1594</v>
      </c>
      <c r="G4413" s="62" t="s">
        <v>1587</v>
      </c>
      <c r="H4413" s="62" t="s">
        <v>1573</v>
      </c>
    </row>
    <row r="4414" spans="1:8" x14ac:dyDescent="0.2">
      <c r="A4414" s="27" t="s">
        <v>3502</v>
      </c>
      <c r="B4414" s="78">
        <v>40070</v>
      </c>
      <c r="C4414" s="63">
        <v>1316</v>
      </c>
      <c r="D4414" s="70" t="s">
        <v>780</v>
      </c>
      <c r="E4414" s="27">
        <v>397</v>
      </c>
      <c r="F4414" s="62" t="s">
        <v>1610</v>
      </c>
      <c r="G4414" s="62" t="s">
        <v>1587</v>
      </c>
      <c r="H4414" s="62" t="s">
        <v>1597</v>
      </c>
    </row>
    <row r="4415" spans="1:8" x14ac:dyDescent="0.2">
      <c r="A4415" s="27" t="s">
        <v>3503</v>
      </c>
      <c r="B4415" s="78">
        <v>40071</v>
      </c>
      <c r="C4415" s="63">
        <v>1317</v>
      </c>
      <c r="D4415" s="70" t="s">
        <v>780</v>
      </c>
      <c r="E4415" s="27">
        <v>397</v>
      </c>
      <c r="F4415" s="62" t="s">
        <v>1594</v>
      </c>
      <c r="G4415" s="62" t="s">
        <v>1587</v>
      </c>
      <c r="H4415" s="62" t="s">
        <v>1597</v>
      </c>
    </row>
    <row r="4416" spans="1:8" x14ac:dyDescent="0.2">
      <c r="A4416" s="27" t="s">
        <v>3504</v>
      </c>
      <c r="B4416" s="78">
        <v>40071</v>
      </c>
      <c r="C4416" s="63">
        <v>730</v>
      </c>
      <c r="D4416" s="70" t="s">
        <v>780</v>
      </c>
      <c r="E4416" s="27">
        <v>463.78</v>
      </c>
      <c r="F4416" s="62" t="s">
        <v>1594</v>
      </c>
      <c r="G4416" s="62" t="s">
        <v>1587</v>
      </c>
      <c r="H4416" s="62" t="s">
        <v>1597</v>
      </c>
    </row>
    <row r="4417" spans="1:8" x14ac:dyDescent="0.2">
      <c r="A4417" s="27" t="s">
        <v>3505</v>
      </c>
      <c r="B4417" s="78">
        <v>40071</v>
      </c>
      <c r="C4417" s="63">
        <v>529</v>
      </c>
      <c r="D4417" s="64" t="s">
        <v>1084</v>
      </c>
      <c r="E4417" s="27">
        <v>403.05</v>
      </c>
      <c r="F4417" s="62" t="s">
        <v>1594</v>
      </c>
      <c r="G4417" s="62" t="s">
        <v>1587</v>
      </c>
      <c r="H4417" s="62" t="s">
        <v>1568</v>
      </c>
    </row>
    <row r="4418" spans="1:8" x14ac:dyDescent="0.2">
      <c r="A4418" s="27" t="s">
        <v>3506</v>
      </c>
      <c r="B4418" s="78">
        <v>40071</v>
      </c>
      <c r="C4418" s="63">
        <v>78</v>
      </c>
      <c r="D4418" s="64" t="s">
        <v>1084</v>
      </c>
      <c r="E4418" s="27">
        <v>335.79</v>
      </c>
      <c r="F4418" s="62" t="s">
        <v>1594</v>
      </c>
      <c r="G4418" s="62" t="s">
        <v>1587</v>
      </c>
      <c r="H4418" s="62" t="s">
        <v>1597</v>
      </c>
    </row>
    <row r="4419" spans="1:8" x14ac:dyDescent="0.2">
      <c r="A4419" s="27" t="s">
        <v>3507</v>
      </c>
      <c r="B4419" s="78">
        <v>40071</v>
      </c>
      <c r="C4419" s="63">
        <v>315</v>
      </c>
      <c r="D4419" s="70" t="s">
        <v>946</v>
      </c>
      <c r="E4419" s="27">
        <v>848.32</v>
      </c>
      <c r="F4419" s="62" t="s">
        <v>1594</v>
      </c>
      <c r="G4419" s="62" t="s">
        <v>1587</v>
      </c>
      <c r="H4419" s="62" t="s">
        <v>1597</v>
      </c>
    </row>
    <row r="4420" spans="1:8" x14ac:dyDescent="0.2">
      <c r="A4420" s="27" t="s">
        <v>3508</v>
      </c>
      <c r="B4420" s="78">
        <v>40071</v>
      </c>
      <c r="C4420" s="63">
        <v>911</v>
      </c>
      <c r="D4420" s="70" t="s">
        <v>1148</v>
      </c>
      <c r="E4420" s="27">
        <v>845.5</v>
      </c>
      <c r="F4420" s="62" t="s">
        <v>1594</v>
      </c>
      <c r="G4420" s="62" t="s">
        <v>1587</v>
      </c>
      <c r="H4420" s="62" t="s">
        <v>1538</v>
      </c>
    </row>
    <row r="4421" spans="1:8" x14ac:dyDescent="0.2">
      <c r="A4421" s="27" t="s">
        <v>3509</v>
      </c>
      <c r="B4421" s="78">
        <v>40071</v>
      </c>
      <c r="C4421" s="63">
        <v>19</v>
      </c>
      <c r="D4421" s="70" t="s">
        <v>1148</v>
      </c>
      <c r="E4421" s="27">
        <v>845.5</v>
      </c>
      <c r="F4421" s="62" t="s">
        <v>1594</v>
      </c>
      <c r="G4421" s="62" t="s">
        <v>1587</v>
      </c>
      <c r="H4421" s="62" t="s">
        <v>1528</v>
      </c>
    </row>
    <row r="4422" spans="1:8" x14ac:dyDescent="0.2">
      <c r="A4422" s="27" t="s">
        <v>3510</v>
      </c>
      <c r="B4422" s="78">
        <v>40071</v>
      </c>
      <c r="C4422" s="63">
        <v>1278</v>
      </c>
      <c r="D4422" s="64" t="s">
        <v>208</v>
      </c>
      <c r="E4422" s="27">
        <v>971.98</v>
      </c>
      <c r="F4422" s="62" t="s">
        <v>1594</v>
      </c>
      <c r="G4422" s="62" t="s">
        <v>1587</v>
      </c>
      <c r="H4422" s="62" t="s">
        <v>1597</v>
      </c>
    </row>
    <row r="4423" spans="1:8" x14ac:dyDescent="0.2">
      <c r="A4423" s="27" t="s">
        <v>3511</v>
      </c>
      <c r="B4423" s="78">
        <v>40071</v>
      </c>
      <c r="C4423" s="63">
        <v>414</v>
      </c>
      <c r="D4423" s="64" t="s">
        <v>208</v>
      </c>
      <c r="E4423" s="27">
        <v>30659.599999999999</v>
      </c>
      <c r="F4423" s="62" t="s">
        <v>1610</v>
      </c>
      <c r="G4423" s="62" t="s">
        <v>1588</v>
      </c>
      <c r="H4423" s="62" t="s">
        <v>1607</v>
      </c>
    </row>
    <row r="4424" spans="1:8" x14ac:dyDescent="0.2">
      <c r="A4424" s="27" t="s">
        <v>3512</v>
      </c>
      <c r="B4424" s="78">
        <v>40072</v>
      </c>
      <c r="C4424" s="63">
        <v>240</v>
      </c>
      <c r="D4424" s="64" t="s">
        <v>208</v>
      </c>
      <c r="E4424" s="27">
        <v>2159.4</v>
      </c>
      <c r="F4424" s="62" t="s">
        <v>1610</v>
      </c>
      <c r="G4424" s="62" t="s">
        <v>1587</v>
      </c>
      <c r="H4424" s="62" t="s">
        <v>2980</v>
      </c>
    </row>
    <row r="4425" spans="1:8" x14ac:dyDescent="0.2">
      <c r="A4425" s="27" t="s">
        <v>3513</v>
      </c>
      <c r="B4425" s="78">
        <v>40072</v>
      </c>
      <c r="C4425" s="63">
        <v>559</v>
      </c>
      <c r="D4425" s="64" t="s">
        <v>208</v>
      </c>
      <c r="E4425" s="27">
        <v>1738.04</v>
      </c>
      <c r="F4425" s="62" t="s">
        <v>1610</v>
      </c>
      <c r="G4425" s="62" t="s">
        <v>1587</v>
      </c>
      <c r="H4425" s="62" t="s">
        <v>1528</v>
      </c>
    </row>
    <row r="4426" spans="1:8" x14ac:dyDescent="0.2">
      <c r="A4426" s="27" t="s">
        <v>3514</v>
      </c>
      <c r="B4426" s="78">
        <v>40072</v>
      </c>
      <c r="C4426" s="63">
        <v>321</v>
      </c>
      <c r="D4426" s="64" t="s">
        <v>208</v>
      </c>
      <c r="E4426" s="27">
        <v>727</v>
      </c>
      <c r="F4426" s="62" t="s">
        <v>1594</v>
      </c>
      <c r="G4426" s="62" t="s">
        <v>1587</v>
      </c>
      <c r="H4426" s="62" t="s">
        <v>1597</v>
      </c>
    </row>
    <row r="4427" spans="1:8" x14ac:dyDescent="0.2">
      <c r="A4427" s="27" t="s">
        <v>3515</v>
      </c>
      <c r="B4427" s="78">
        <v>40072</v>
      </c>
      <c r="C4427" s="63">
        <v>1318</v>
      </c>
      <c r="D4427" s="64" t="s">
        <v>208</v>
      </c>
      <c r="E4427" s="27">
        <v>3903.68</v>
      </c>
      <c r="F4427" s="62" t="s">
        <v>1594</v>
      </c>
      <c r="G4427" s="62" t="s">
        <v>1587</v>
      </c>
      <c r="H4427" s="62" t="s">
        <v>1538</v>
      </c>
    </row>
    <row r="4428" spans="1:8" x14ac:dyDescent="0.2">
      <c r="A4428" s="27" t="s">
        <v>3516</v>
      </c>
      <c r="B4428" s="78">
        <v>40073</v>
      </c>
      <c r="C4428" s="63">
        <v>19</v>
      </c>
      <c r="D4428" s="70" t="s">
        <v>24</v>
      </c>
      <c r="E4428" s="27">
        <v>4126.82</v>
      </c>
      <c r="F4428" s="62" t="s">
        <v>1963</v>
      </c>
      <c r="G4428" s="62" t="s">
        <v>1587</v>
      </c>
      <c r="H4428" s="62" t="s">
        <v>1528</v>
      </c>
    </row>
    <row r="4429" spans="1:8" x14ac:dyDescent="0.2">
      <c r="A4429" s="27" t="s">
        <v>3517</v>
      </c>
      <c r="B4429" s="78">
        <v>40074</v>
      </c>
      <c r="C4429" s="63">
        <v>1315</v>
      </c>
      <c r="D4429" s="70" t="s">
        <v>24</v>
      </c>
      <c r="E4429" s="27">
        <v>83192.320000000007</v>
      </c>
      <c r="F4429" s="62" t="s">
        <v>1594</v>
      </c>
      <c r="G4429" s="62" t="s">
        <v>1588</v>
      </c>
      <c r="H4429" s="62" t="s">
        <v>3518</v>
      </c>
    </row>
    <row r="4430" spans="1:8" x14ac:dyDescent="0.2">
      <c r="A4430" s="27" t="s">
        <v>3519</v>
      </c>
      <c r="B4430" s="78">
        <v>40074</v>
      </c>
      <c r="C4430" s="63">
        <v>750</v>
      </c>
      <c r="D4430" s="70" t="s">
        <v>24</v>
      </c>
      <c r="E4430" s="27">
        <v>83192.320000000007</v>
      </c>
      <c r="F4430" s="62" t="s">
        <v>1610</v>
      </c>
      <c r="G4430" s="62" t="s">
        <v>1587</v>
      </c>
      <c r="H4430" s="62" t="s">
        <v>1557</v>
      </c>
    </row>
    <row r="4431" spans="1:8" x14ac:dyDescent="0.2">
      <c r="A4431" s="27" t="s">
        <v>3520</v>
      </c>
      <c r="B4431" s="78">
        <v>40078</v>
      </c>
      <c r="C4431" s="63">
        <v>1258</v>
      </c>
      <c r="D4431" s="70" t="s">
        <v>24</v>
      </c>
      <c r="E4431" s="27">
        <v>83192.320000000007</v>
      </c>
      <c r="F4431" s="62" t="s">
        <v>1594</v>
      </c>
      <c r="G4431" s="62" t="s">
        <v>1587</v>
      </c>
      <c r="H4431" s="62" t="s">
        <v>1528</v>
      </c>
    </row>
    <row r="4432" spans="1:8" x14ac:dyDescent="0.2">
      <c r="A4432" s="27" t="s">
        <v>3521</v>
      </c>
      <c r="B4432" s="78">
        <v>40079</v>
      </c>
      <c r="C4432" s="63">
        <v>1315</v>
      </c>
      <c r="D4432" s="70" t="s">
        <v>24</v>
      </c>
      <c r="E4432" s="27">
        <v>76113.919999999998</v>
      </c>
      <c r="F4432" s="62" t="s">
        <v>1594</v>
      </c>
      <c r="G4432" s="62" t="s">
        <v>1588</v>
      </c>
      <c r="H4432" s="62" t="s">
        <v>3518</v>
      </c>
    </row>
    <row r="4433" spans="1:8" x14ac:dyDescent="0.2">
      <c r="A4433" s="27" t="s">
        <v>3522</v>
      </c>
      <c r="B4433" s="78">
        <v>40079</v>
      </c>
      <c r="C4433" s="63">
        <v>290</v>
      </c>
      <c r="D4433" s="70" t="s">
        <v>24</v>
      </c>
      <c r="E4433" s="27">
        <v>76113.919999999998</v>
      </c>
      <c r="F4433" s="62" t="s">
        <v>1594</v>
      </c>
      <c r="G4433" s="62" t="s">
        <v>1587</v>
      </c>
      <c r="H4433" s="62" t="s">
        <v>1528</v>
      </c>
    </row>
    <row r="4434" spans="1:8" x14ac:dyDescent="0.2">
      <c r="A4434" s="27" t="s">
        <v>3523</v>
      </c>
      <c r="B4434" s="78">
        <v>40079</v>
      </c>
      <c r="C4434" s="63">
        <v>384</v>
      </c>
      <c r="D4434" s="70" t="s">
        <v>24</v>
      </c>
      <c r="E4434" s="27">
        <v>76113.919999999998</v>
      </c>
      <c r="F4434" s="62" t="s">
        <v>1594</v>
      </c>
      <c r="G4434" s="62" t="s">
        <v>1587</v>
      </c>
      <c r="H4434" s="62" t="s">
        <v>1597</v>
      </c>
    </row>
    <row r="4435" spans="1:8" x14ac:dyDescent="0.2">
      <c r="A4435" s="27" t="s">
        <v>3524</v>
      </c>
      <c r="B4435" s="78">
        <v>40079</v>
      </c>
      <c r="C4435" s="63">
        <v>1319</v>
      </c>
      <c r="D4435" s="70" t="s">
        <v>24</v>
      </c>
      <c r="E4435" s="27">
        <v>57085.440000000002</v>
      </c>
      <c r="F4435" s="62" t="s">
        <v>1610</v>
      </c>
      <c r="G4435" s="62" t="s">
        <v>1587</v>
      </c>
      <c r="H4435" s="62" t="s">
        <v>1597</v>
      </c>
    </row>
    <row r="4436" spans="1:8" x14ac:dyDescent="0.2">
      <c r="A4436" s="27" t="s">
        <v>3525</v>
      </c>
      <c r="B4436" s="78">
        <v>40079</v>
      </c>
      <c r="C4436" s="63">
        <v>156</v>
      </c>
      <c r="D4436" s="64" t="s">
        <v>24</v>
      </c>
      <c r="E4436" s="27">
        <v>83192.320000000007</v>
      </c>
      <c r="F4436" s="62" t="s">
        <v>1963</v>
      </c>
      <c r="G4436" s="62" t="s">
        <v>1587</v>
      </c>
      <c r="H4436" s="62" t="s">
        <v>1528</v>
      </c>
    </row>
    <row r="4437" spans="1:8" x14ac:dyDescent="0.2">
      <c r="A4437" s="27" t="s">
        <v>3526</v>
      </c>
      <c r="B4437" s="78">
        <v>40079</v>
      </c>
      <c r="C4437" s="63">
        <v>1315</v>
      </c>
      <c r="D4437" s="70" t="s">
        <v>24</v>
      </c>
      <c r="E4437" s="27">
        <v>83192.320000000007</v>
      </c>
      <c r="F4437" s="62" t="s">
        <v>1594</v>
      </c>
      <c r="G4437" s="62" t="s">
        <v>1588</v>
      </c>
      <c r="H4437" s="62" t="s">
        <v>3518</v>
      </c>
    </row>
    <row r="4438" spans="1:8" x14ac:dyDescent="0.2">
      <c r="A4438" s="27" t="s">
        <v>3527</v>
      </c>
      <c r="B4438" s="78">
        <v>40080</v>
      </c>
      <c r="C4438" s="63">
        <v>418</v>
      </c>
      <c r="D4438" s="70" t="s">
        <v>24</v>
      </c>
      <c r="E4438" s="27">
        <v>83192.320000000007</v>
      </c>
      <c r="F4438" s="62" t="s">
        <v>1610</v>
      </c>
      <c r="G4438" s="62" t="s">
        <v>1587</v>
      </c>
      <c r="H4438" s="62" t="s">
        <v>1597</v>
      </c>
    </row>
    <row r="4439" spans="1:8" x14ac:dyDescent="0.2">
      <c r="A4439" s="27" t="s">
        <v>3528</v>
      </c>
      <c r="B4439" s="78">
        <v>40080</v>
      </c>
      <c r="C4439" s="63">
        <v>1022</v>
      </c>
      <c r="D4439" s="70" t="s">
        <v>24</v>
      </c>
      <c r="E4439" s="27">
        <v>83192.320000000007</v>
      </c>
      <c r="F4439" s="62" t="s">
        <v>1610</v>
      </c>
      <c r="G4439" s="62" t="s">
        <v>1587</v>
      </c>
      <c r="H4439" s="62" t="s">
        <v>1544</v>
      </c>
    </row>
    <row r="4440" spans="1:8" x14ac:dyDescent="0.2">
      <c r="A4440" s="27" t="s">
        <v>3529</v>
      </c>
      <c r="B4440" s="78">
        <v>40080</v>
      </c>
      <c r="C4440" s="63">
        <v>44</v>
      </c>
      <c r="D4440" s="70" t="s">
        <v>24</v>
      </c>
      <c r="E4440" s="27">
        <v>62394.239999999998</v>
      </c>
      <c r="F4440" s="62" t="s">
        <v>1594</v>
      </c>
      <c r="G4440" s="62" t="s">
        <v>1587</v>
      </c>
      <c r="H4440" s="62" t="s">
        <v>1597</v>
      </c>
    </row>
    <row r="4441" spans="1:8" x14ac:dyDescent="0.2">
      <c r="A4441" s="27" t="s">
        <v>3530</v>
      </c>
      <c r="B4441" s="78">
        <v>40080</v>
      </c>
      <c r="C4441" s="63">
        <v>1321</v>
      </c>
      <c r="D4441" s="70" t="s">
        <v>24</v>
      </c>
      <c r="E4441" s="27">
        <v>83192.320000000007</v>
      </c>
      <c r="F4441" s="62" t="s">
        <v>1594</v>
      </c>
      <c r="G4441" s="62" t="s">
        <v>1587</v>
      </c>
      <c r="H4441" s="62" t="s">
        <v>1556</v>
      </c>
    </row>
    <row r="4442" spans="1:8" x14ac:dyDescent="0.2">
      <c r="A4442" s="27" t="s">
        <v>3531</v>
      </c>
      <c r="B4442" s="78">
        <v>40081</v>
      </c>
      <c r="C4442" s="63">
        <v>1183</v>
      </c>
      <c r="D4442" s="70" t="s">
        <v>24</v>
      </c>
      <c r="E4442" s="27">
        <v>10867.96</v>
      </c>
      <c r="F4442" s="62" t="s">
        <v>1594</v>
      </c>
      <c r="G4442" s="62" t="s">
        <v>1587</v>
      </c>
      <c r="H4442" s="62" t="s">
        <v>1528</v>
      </c>
    </row>
    <row r="4443" spans="1:8" x14ac:dyDescent="0.2">
      <c r="A4443" s="27" t="s">
        <v>3532</v>
      </c>
      <c r="B4443" s="78">
        <v>40081</v>
      </c>
      <c r="C4443" s="63">
        <v>1306</v>
      </c>
      <c r="D4443" s="70" t="s">
        <v>24</v>
      </c>
      <c r="E4443" s="27">
        <v>10867.96</v>
      </c>
      <c r="F4443" s="62" t="s">
        <v>1963</v>
      </c>
      <c r="G4443" s="62" t="s">
        <v>1587</v>
      </c>
      <c r="H4443" s="62" t="s">
        <v>1528</v>
      </c>
    </row>
    <row r="4444" spans="1:8" x14ac:dyDescent="0.2">
      <c r="A4444" s="27" t="s">
        <v>3533</v>
      </c>
      <c r="B4444" s="78">
        <v>40081</v>
      </c>
      <c r="C4444" s="63">
        <v>1320</v>
      </c>
      <c r="D4444" s="70" t="s">
        <v>24</v>
      </c>
      <c r="E4444" s="27">
        <v>10867.96</v>
      </c>
      <c r="F4444" s="62" t="s">
        <v>1963</v>
      </c>
      <c r="G4444" s="62" t="s">
        <v>1587</v>
      </c>
      <c r="H4444" s="62" t="s">
        <v>1528</v>
      </c>
    </row>
    <row r="4445" spans="1:8" x14ac:dyDescent="0.2">
      <c r="A4445" s="27" t="s">
        <v>3534</v>
      </c>
      <c r="B4445" s="78">
        <v>40081</v>
      </c>
      <c r="C4445" s="63">
        <v>1098</v>
      </c>
      <c r="D4445" s="70" t="s">
        <v>24</v>
      </c>
      <c r="E4445" s="27">
        <v>10867.96</v>
      </c>
      <c r="F4445" s="62" t="s">
        <v>1963</v>
      </c>
      <c r="G4445" s="62" t="s">
        <v>1587</v>
      </c>
      <c r="H4445" s="62" t="s">
        <v>1528</v>
      </c>
    </row>
    <row r="4446" spans="1:8" x14ac:dyDescent="0.2">
      <c r="A4446" s="27" t="s">
        <v>3535</v>
      </c>
      <c r="B4446" s="78">
        <v>40081</v>
      </c>
      <c r="C4446" s="63">
        <v>1322</v>
      </c>
      <c r="D4446" s="70" t="s">
        <v>24</v>
      </c>
      <c r="E4446" s="27">
        <v>14.05</v>
      </c>
      <c r="F4446" s="62" t="s">
        <v>1610</v>
      </c>
      <c r="G4446" s="62" t="s">
        <v>1587</v>
      </c>
      <c r="H4446" s="62" t="s">
        <v>1557</v>
      </c>
    </row>
    <row r="4447" spans="1:8" x14ac:dyDescent="0.2">
      <c r="A4447" s="27" t="s">
        <v>3536</v>
      </c>
      <c r="B4447" s="78">
        <v>40081</v>
      </c>
      <c r="C4447" s="63">
        <v>176</v>
      </c>
      <c r="D4447" s="64" t="s">
        <v>329</v>
      </c>
      <c r="E4447" s="27">
        <v>20365</v>
      </c>
      <c r="F4447" s="62" t="s">
        <v>1594</v>
      </c>
      <c r="G4447" s="62" t="s">
        <v>1587</v>
      </c>
      <c r="H4447" s="62" t="s">
        <v>1528</v>
      </c>
    </row>
    <row r="4448" spans="1:8" x14ac:dyDescent="0.2">
      <c r="A4448" s="27" t="s">
        <v>3537</v>
      </c>
      <c r="B4448" s="78">
        <v>40081</v>
      </c>
      <c r="C4448" s="63">
        <v>176</v>
      </c>
      <c r="D4448" s="64" t="s">
        <v>329</v>
      </c>
      <c r="E4448" s="27">
        <v>64.8</v>
      </c>
      <c r="F4448" s="62" t="s">
        <v>1594</v>
      </c>
      <c r="G4448" s="62" t="s">
        <v>1587</v>
      </c>
      <c r="H4448" s="62" t="s">
        <v>1528</v>
      </c>
    </row>
    <row r="4449" spans="1:8" x14ac:dyDescent="0.2">
      <c r="A4449" s="27" t="s">
        <v>3538</v>
      </c>
      <c r="B4449" s="78">
        <v>40081</v>
      </c>
      <c r="C4449" s="63">
        <v>11</v>
      </c>
      <c r="D4449" s="64" t="s">
        <v>752</v>
      </c>
      <c r="E4449" s="27">
        <v>10400</v>
      </c>
      <c r="F4449" s="62" t="s">
        <v>1594</v>
      </c>
      <c r="G4449" s="62" t="s">
        <v>1587</v>
      </c>
      <c r="H4449" s="62" t="s">
        <v>1538</v>
      </c>
    </row>
    <row r="4450" spans="1:8" x14ac:dyDescent="0.2">
      <c r="A4450" s="27" t="s">
        <v>3539</v>
      </c>
      <c r="B4450" s="78">
        <v>40084</v>
      </c>
      <c r="C4450" s="63">
        <v>750</v>
      </c>
      <c r="D4450" s="64" t="s">
        <v>1169</v>
      </c>
      <c r="E4450" s="27">
        <v>195</v>
      </c>
      <c r="F4450" s="62" t="s">
        <v>1610</v>
      </c>
      <c r="G4450" s="62" t="s">
        <v>1587</v>
      </c>
      <c r="H4450" s="62" t="s">
        <v>1557</v>
      </c>
    </row>
    <row r="4451" spans="1:8" x14ac:dyDescent="0.2">
      <c r="A4451" s="27" t="s">
        <v>3540</v>
      </c>
      <c r="B4451" s="78">
        <v>40086</v>
      </c>
      <c r="C4451" s="63">
        <v>414</v>
      </c>
      <c r="D4451" s="64" t="s">
        <v>1169</v>
      </c>
      <c r="E4451" s="27">
        <v>195</v>
      </c>
      <c r="F4451" s="62" t="s">
        <v>1610</v>
      </c>
      <c r="G4451" s="62" t="s">
        <v>1588</v>
      </c>
      <c r="H4451" s="62" t="s">
        <v>1607</v>
      </c>
    </row>
    <row r="4452" spans="1:8" x14ac:dyDescent="0.2">
      <c r="A4452" s="27" t="s">
        <v>3541</v>
      </c>
      <c r="B4452" s="78">
        <v>40086</v>
      </c>
      <c r="C4452" s="63">
        <v>418</v>
      </c>
      <c r="D4452" s="70" t="s">
        <v>504</v>
      </c>
      <c r="E4452" s="27">
        <v>19875</v>
      </c>
      <c r="F4452" s="62" t="s">
        <v>1610</v>
      </c>
      <c r="G4452" s="62" t="s">
        <v>1587</v>
      </c>
      <c r="H4452" s="62" t="s">
        <v>1597</v>
      </c>
    </row>
    <row r="4453" spans="1:8" x14ac:dyDescent="0.2">
      <c r="A4453" s="27" t="s">
        <v>3542</v>
      </c>
      <c r="B4453" s="78">
        <v>40086</v>
      </c>
      <c r="C4453" s="63">
        <v>30</v>
      </c>
      <c r="D4453" s="70" t="s">
        <v>85</v>
      </c>
      <c r="E4453" s="27">
        <v>99000</v>
      </c>
      <c r="F4453" s="62" t="s">
        <v>1610</v>
      </c>
      <c r="G4453" s="62" t="s">
        <v>1587</v>
      </c>
      <c r="H4453" s="62" t="s">
        <v>1557</v>
      </c>
    </row>
    <row r="4454" spans="1:8" x14ac:dyDescent="0.2">
      <c r="A4454" s="27" t="s">
        <v>3543</v>
      </c>
      <c r="B4454" s="78">
        <v>40086</v>
      </c>
      <c r="C4454" s="63">
        <v>1258</v>
      </c>
      <c r="D4454" s="64" t="s">
        <v>643</v>
      </c>
      <c r="E4454" s="27">
        <v>2260</v>
      </c>
      <c r="F4454" s="62" t="s">
        <v>1594</v>
      </c>
      <c r="G4454" s="62" t="s">
        <v>1587</v>
      </c>
      <c r="H4454" s="62" t="s">
        <v>1528</v>
      </c>
    </row>
    <row r="4455" spans="1:8" x14ac:dyDescent="0.2">
      <c r="A4455" s="27" t="s">
        <v>3544</v>
      </c>
      <c r="B4455" s="78">
        <v>40088</v>
      </c>
      <c r="C4455" s="63">
        <v>912</v>
      </c>
      <c r="D4455" s="64" t="s">
        <v>643</v>
      </c>
      <c r="E4455" s="27">
        <v>80</v>
      </c>
      <c r="F4455" s="62" t="s">
        <v>2921</v>
      </c>
      <c r="G4455" s="62" t="s">
        <v>1588</v>
      </c>
      <c r="H4455" s="62" t="s">
        <v>2271</v>
      </c>
    </row>
    <row r="4456" spans="1:8" x14ac:dyDescent="0.2">
      <c r="A4456" s="27" t="s">
        <v>3545</v>
      </c>
      <c r="B4456" s="78">
        <v>40088</v>
      </c>
      <c r="C4456" s="63">
        <v>975</v>
      </c>
      <c r="D4456" s="64" t="s">
        <v>643</v>
      </c>
      <c r="E4456" s="27">
        <v>834.56</v>
      </c>
      <c r="F4456" s="62" t="s">
        <v>1594</v>
      </c>
      <c r="G4456" s="62" t="s">
        <v>1588</v>
      </c>
      <c r="H4456" s="62" t="s">
        <v>2569</v>
      </c>
    </row>
    <row r="4457" spans="1:8" x14ac:dyDescent="0.2">
      <c r="A4457" s="27" t="s">
        <v>3546</v>
      </c>
      <c r="B4457" s="78">
        <v>40088</v>
      </c>
      <c r="C4457" s="63">
        <v>1310</v>
      </c>
      <c r="D4457" s="64" t="s">
        <v>643</v>
      </c>
      <c r="E4457" s="27">
        <v>20150</v>
      </c>
      <c r="F4457" s="62" t="s">
        <v>1610</v>
      </c>
      <c r="G4457" s="62" t="s">
        <v>1587</v>
      </c>
      <c r="H4457" s="62" t="s">
        <v>1597</v>
      </c>
    </row>
    <row r="4458" spans="1:8" x14ac:dyDescent="0.2">
      <c r="A4458" s="27" t="s">
        <v>3547</v>
      </c>
      <c r="B4458" s="78">
        <v>40088</v>
      </c>
      <c r="C4458" s="63">
        <v>750</v>
      </c>
      <c r="D4458" s="70" t="s">
        <v>3548</v>
      </c>
      <c r="E4458" s="27">
        <v>2478.56</v>
      </c>
      <c r="F4458" s="62" t="s">
        <v>1594</v>
      </c>
      <c r="G4458" s="62" t="s">
        <v>1587</v>
      </c>
      <c r="H4458" s="62" t="s">
        <v>1557</v>
      </c>
    </row>
    <row r="4459" spans="1:8" x14ac:dyDescent="0.2">
      <c r="A4459" s="27" t="s">
        <v>3549</v>
      </c>
      <c r="B4459" s="78">
        <v>40093</v>
      </c>
      <c r="C4459" s="63">
        <v>546</v>
      </c>
      <c r="D4459" s="70" t="s">
        <v>476</v>
      </c>
      <c r="E4459" s="27">
        <v>10728</v>
      </c>
      <c r="F4459" s="62" t="s">
        <v>1594</v>
      </c>
      <c r="G4459" s="62" t="s">
        <v>1587</v>
      </c>
      <c r="H4459" s="62" t="s">
        <v>1538</v>
      </c>
    </row>
    <row r="4460" spans="1:8" x14ac:dyDescent="0.2">
      <c r="A4460" s="27" t="s">
        <v>3550</v>
      </c>
      <c r="B4460" s="78">
        <v>40094</v>
      </c>
      <c r="C4460" s="63">
        <v>1258</v>
      </c>
      <c r="D4460" s="70" t="s">
        <v>476</v>
      </c>
      <c r="E4460" s="27">
        <v>11374</v>
      </c>
      <c r="F4460" s="62" t="s">
        <v>1594</v>
      </c>
      <c r="G4460" s="62" t="s">
        <v>1587</v>
      </c>
      <c r="H4460" s="62" t="s">
        <v>1528</v>
      </c>
    </row>
    <row r="4461" spans="1:8" x14ac:dyDescent="0.2">
      <c r="A4461" s="27" t="s">
        <v>3551</v>
      </c>
      <c r="B4461" s="78">
        <v>40094</v>
      </c>
      <c r="C4461" s="63">
        <v>928</v>
      </c>
      <c r="D4461" s="64" t="s">
        <v>476</v>
      </c>
      <c r="E4461" s="27">
        <v>-430</v>
      </c>
      <c r="F4461" s="62" t="s">
        <v>1594</v>
      </c>
      <c r="G4461" s="62" t="s">
        <v>1587</v>
      </c>
      <c r="H4461" s="62" t="s">
        <v>1528</v>
      </c>
    </row>
    <row r="4462" spans="1:8" x14ac:dyDescent="0.2">
      <c r="A4462" s="27" t="s">
        <v>3552</v>
      </c>
      <c r="B4462" s="78">
        <v>40095</v>
      </c>
      <c r="C4462" s="63">
        <v>356</v>
      </c>
      <c r="D4462" s="64" t="s">
        <v>264</v>
      </c>
      <c r="E4462" s="27">
        <v>18351.36</v>
      </c>
      <c r="F4462" s="62" t="s">
        <v>1610</v>
      </c>
      <c r="G4462" s="62" t="s">
        <v>1587</v>
      </c>
      <c r="H4462" s="62" t="s">
        <v>1597</v>
      </c>
    </row>
    <row r="4463" spans="1:8" x14ac:dyDescent="0.2">
      <c r="A4463" s="27" t="s">
        <v>3553</v>
      </c>
      <c r="B4463" s="78">
        <v>40095</v>
      </c>
      <c r="C4463" s="63">
        <v>754</v>
      </c>
      <c r="D4463" s="64" t="s">
        <v>264</v>
      </c>
      <c r="E4463" s="27">
        <v>8624</v>
      </c>
      <c r="F4463" s="62" t="s">
        <v>1610</v>
      </c>
      <c r="G4463" s="62" t="s">
        <v>1587</v>
      </c>
      <c r="H4463" s="62" t="s">
        <v>1597</v>
      </c>
    </row>
    <row r="4464" spans="1:8" x14ac:dyDescent="0.2">
      <c r="A4464" s="27" t="s">
        <v>3554</v>
      </c>
      <c r="B4464" s="78">
        <v>40095</v>
      </c>
      <c r="C4464" s="63">
        <v>795</v>
      </c>
      <c r="D4464" s="64" t="s">
        <v>264</v>
      </c>
      <c r="E4464" s="27">
        <v>-427.5</v>
      </c>
      <c r="F4464" s="62" t="s">
        <v>1963</v>
      </c>
      <c r="G4464" s="62" t="s">
        <v>1587</v>
      </c>
      <c r="H4464" s="62" t="s">
        <v>1535</v>
      </c>
    </row>
    <row r="4465" spans="1:8" x14ac:dyDescent="0.2">
      <c r="A4465" s="27" t="s">
        <v>3555</v>
      </c>
      <c r="B4465" s="78">
        <v>40099</v>
      </c>
      <c r="C4465" s="63">
        <v>530</v>
      </c>
      <c r="D4465" s="70" t="s">
        <v>23</v>
      </c>
      <c r="E4465" s="27">
        <v>25885</v>
      </c>
      <c r="F4465" s="62" t="s">
        <v>1963</v>
      </c>
      <c r="G4465" s="62" t="s">
        <v>1587</v>
      </c>
      <c r="H4465" s="62" t="s">
        <v>1528</v>
      </c>
    </row>
    <row r="4466" spans="1:8" x14ac:dyDescent="0.2">
      <c r="A4466" s="27" t="s">
        <v>3556</v>
      </c>
      <c r="B4466" s="78">
        <v>40099</v>
      </c>
      <c r="C4466" s="63">
        <v>1241</v>
      </c>
      <c r="D4466" s="70" t="s">
        <v>23</v>
      </c>
      <c r="E4466" s="27">
        <v>25885.599999999999</v>
      </c>
      <c r="F4466" s="62" t="s">
        <v>1594</v>
      </c>
      <c r="G4466" s="62" t="s">
        <v>1587</v>
      </c>
      <c r="H4466" s="62" t="s">
        <v>1549</v>
      </c>
    </row>
    <row r="4467" spans="1:8" x14ac:dyDescent="0.2">
      <c r="A4467" s="27" t="s">
        <v>3557</v>
      </c>
      <c r="B4467" s="78">
        <v>40099</v>
      </c>
      <c r="C4467" s="63">
        <v>1232</v>
      </c>
      <c r="D4467" s="70" t="s">
        <v>23</v>
      </c>
      <c r="E4467" s="27">
        <v>17357.759999999998</v>
      </c>
      <c r="F4467" s="62" t="s">
        <v>1594</v>
      </c>
      <c r="G4467" s="62" t="s">
        <v>1587</v>
      </c>
      <c r="H4467" s="62" t="s">
        <v>1597</v>
      </c>
    </row>
    <row r="4468" spans="1:8" x14ac:dyDescent="0.2">
      <c r="A4468" s="27" t="s">
        <v>3558</v>
      </c>
      <c r="B4468" s="78">
        <v>40099</v>
      </c>
      <c r="C4468" s="63">
        <v>1324</v>
      </c>
      <c r="D4468" s="70" t="s">
        <v>23</v>
      </c>
      <c r="E4468" s="27">
        <v>17357.759999999998</v>
      </c>
      <c r="F4468" s="62" t="s">
        <v>1594</v>
      </c>
      <c r="G4468" s="62" t="s">
        <v>1587</v>
      </c>
      <c r="H4468" s="62" t="s">
        <v>1538</v>
      </c>
    </row>
    <row r="4469" spans="1:8" x14ac:dyDescent="0.2">
      <c r="A4469" s="27" t="s">
        <v>3559</v>
      </c>
      <c r="B4469" s="78">
        <v>40099</v>
      </c>
      <c r="C4469" s="63">
        <v>584</v>
      </c>
      <c r="D4469" s="70" t="s">
        <v>23</v>
      </c>
      <c r="E4469" s="27">
        <v>25885.599999999999</v>
      </c>
      <c r="F4469" s="62" t="s">
        <v>1594</v>
      </c>
      <c r="G4469" s="62" t="s">
        <v>1587</v>
      </c>
      <c r="H4469" s="62" t="s">
        <v>2980</v>
      </c>
    </row>
    <row r="4470" spans="1:8" x14ac:dyDescent="0.2">
      <c r="A4470" s="27" t="s">
        <v>3560</v>
      </c>
      <c r="B4470" s="78">
        <v>40099</v>
      </c>
      <c r="C4470" s="63">
        <v>1235</v>
      </c>
      <c r="D4470" s="70" t="s">
        <v>23</v>
      </c>
      <c r="E4470" s="27">
        <v>28861.15</v>
      </c>
      <c r="F4470" s="62" t="s">
        <v>1594</v>
      </c>
      <c r="G4470" s="62" t="s">
        <v>1587</v>
      </c>
      <c r="H4470" s="62" t="s">
        <v>1573</v>
      </c>
    </row>
    <row r="4471" spans="1:8" x14ac:dyDescent="0.2">
      <c r="A4471" s="27" t="s">
        <v>3561</v>
      </c>
      <c r="B4471" s="78">
        <v>40101</v>
      </c>
      <c r="C4471" s="63">
        <v>1301</v>
      </c>
      <c r="D4471" s="70" t="s">
        <v>23</v>
      </c>
      <c r="E4471" s="27">
        <v>28861.15</v>
      </c>
      <c r="F4471" s="62" t="s">
        <v>1963</v>
      </c>
      <c r="G4471" s="62" t="s">
        <v>1587</v>
      </c>
      <c r="H4471" s="62" t="s">
        <v>1528</v>
      </c>
    </row>
    <row r="4472" spans="1:8" x14ac:dyDescent="0.2">
      <c r="A4472" s="27" t="s">
        <v>3562</v>
      </c>
      <c r="B4472" s="78">
        <v>40102</v>
      </c>
      <c r="C4472" s="63">
        <v>906</v>
      </c>
      <c r="D4472" s="70" t="s">
        <v>23</v>
      </c>
      <c r="E4472" s="27">
        <v>28861.15</v>
      </c>
      <c r="F4472" s="62" t="s">
        <v>1610</v>
      </c>
      <c r="G4472" s="62" t="s">
        <v>1587</v>
      </c>
      <c r="H4472" s="62" t="s">
        <v>1528</v>
      </c>
    </row>
    <row r="4473" spans="1:8" x14ac:dyDescent="0.2">
      <c r="A4473" s="27" t="s">
        <v>3563</v>
      </c>
      <c r="B4473" s="78">
        <v>40105</v>
      </c>
      <c r="C4473" s="63">
        <v>431</v>
      </c>
      <c r="D4473" s="70" t="s">
        <v>23</v>
      </c>
      <c r="E4473" s="27">
        <v>407.08</v>
      </c>
      <c r="F4473" s="62" t="s">
        <v>1594</v>
      </c>
      <c r="G4473" s="62" t="s">
        <v>1587</v>
      </c>
      <c r="H4473" s="62" t="s">
        <v>1597</v>
      </c>
    </row>
    <row r="4474" spans="1:8" x14ac:dyDescent="0.2">
      <c r="A4474" s="27" t="s">
        <v>3564</v>
      </c>
      <c r="B4474" s="78">
        <v>40105</v>
      </c>
      <c r="C4474" s="63">
        <v>234</v>
      </c>
      <c r="D4474" s="70" t="s">
        <v>23</v>
      </c>
      <c r="E4474" s="27">
        <v>892.35</v>
      </c>
      <c r="F4474" s="62" t="s">
        <v>1594</v>
      </c>
      <c r="G4474" s="62" t="s">
        <v>1587</v>
      </c>
      <c r="H4474" s="62" t="s">
        <v>1597</v>
      </c>
    </row>
    <row r="4475" spans="1:8" x14ac:dyDescent="0.2">
      <c r="A4475" s="27" t="s">
        <v>3565</v>
      </c>
      <c r="B4475" s="78">
        <v>40105</v>
      </c>
      <c r="C4475" s="63">
        <v>234</v>
      </c>
      <c r="D4475" s="70" t="s">
        <v>23</v>
      </c>
      <c r="E4475" s="27">
        <v>25885.599999999999</v>
      </c>
      <c r="F4475" s="62" t="s">
        <v>1594</v>
      </c>
      <c r="G4475" s="62" t="s">
        <v>1587</v>
      </c>
      <c r="H4475" s="62" t="s">
        <v>1597</v>
      </c>
    </row>
    <row r="4476" spans="1:8" x14ac:dyDescent="0.2">
      <c r="A4476" s="27" t="s">
        <v>3566</v>
      </c>
      <c r="B4476" s="78">
        <v>40105</v>
      </c>
      <c r="C4476" s="63">
        <v>1325</v>
      </c>
      <c r="D4476" s="70" t="s">
        <v>23</v>
      </c>
      <c r="E4476" s="27">
        <v>25885.599999999999</v>
      </c>
      <c r="F4476" s="62" t="s">
        <v>1594</v>
      </c>
      <c r="G4476" s="62" t="s">
        <v>1587</v>
      </c>
      <c r="H4476" s="62" t="s">
        <v>1575</v>
      </c>
    </row>
    <row r="4477" spans="1:8" x14ac:dyDescent="0.2">
      <c r="A4477" s="27" t="s">
        <v>3567</v>
      </c>
      <c r="B4477" s="78">
        <v>40105</v>
      </c>
      <c r="C4477" s="63">
        <v>638</v>
      </c>
      <c r="D4477" s="70" t="s">
        <v>23</v>
      </c>
      <c r="E4477" s="27">
        <v>28861.15</v>
      </c>
      <c r="F4477" s="62" t="s">
        <v>1594</v>
      </c>
      <c r="G4477" s="62" t="s">
        <v>1587</v>
      </c>
      <c r="H4477" s="62" t="s">
        <v>1544</v>
      </c>
    </row>
    <row r="4478" spans="1:8" x14ac:dyDescent="0.2">
      <c r="A4478" s="27" t="s">
        <v>3568</v>
      </c>
      <c r="B4478" s="78">
        <v>40105</v>
      </c>
      <c r="C4478" s="63">
        <v>1326</v>
      </c>
      <c r="D4478" s="70" t="s">
        <v>23</v>
      </c>
      <c r="E4478" s="27">
        <v>25885.599999999999</v>
      </c>
      <c r="F4478" s="62" t="s">
        <v>1594</v>
      </c>
      <c r="G4478" s="62" t="s">
        <v>1587</v>
      </c>
      <c r="H4478" s="62" t="s">
        <v>1528</v>
      </c>
    </row>
    <row r="4479" spans="1:8" x14ac:dyDescent="0.2">
      <c r="A4479" s="27" t="s">
        <v>3569</v>
      </c>
      <c r="B4479" s="78">
        <v>40105</v>
      </c>
      <c r="C4479" s="63">
        <v>1327</v>
      </c>
      <c r="D4479" s="70" t="s">
        <v>23</v>
      </c>
      <c r="E4479" s="27">
        <v>28861.15</v>
      </c>
      <c r="F4479" s="62" t="s">
        <v>1610</v>
      </c>
      <c r="G4479" s="62" t="s">
        <v>1587</v>
      </c>
      <c r="H4479" s="62" t="s">
        <v>1538</v>
      </c>
    </row>
    <row r="4480" spans="1:8" x14ac:dyDescent="0.2">
      <c r="A4480" s="27" t="s">
        <v>3570</v>
      </c>
      <c r="B4480" s="78">
        <v>40105</v>
      </c>
      <c r="C4480" s="63">
        <v>1328</v>
      </c>
      <c r="D4480" s="70" t="s">
        <v>23</v>
      </c>
      <c r="E4480" s="27">
        <v>28861.15</v>
      </c>
      <c r="F4480" s="62" t="s">
        <v>1963</v>
      </c>
      <c r="G4480" s="62" t="s">
        <v>1587</v>
      </c>
      <c r="H4480" s="62" t="s">
        <v>3571</v>
      </c>
    </row>
    <row r="4481" spans="1:8" x14ac:dyDescent="0.2">
      <c r="A4481" s="27" t="s">
        <v>3572</v>
      </c>
      <c r="B4481" s="78">
        <v>40106</v>
      </c>
      <c r="C4481" s="63">
        <v>1279</v>
      </c>
      <c r="D4481" s="70" t="s">
        <v>23</v>
      </c>
      <c r="E4481" s="27">
        <v>1431.35</v>
      </c>
      <c r="F4481" s="62" t="s">
        <v>1610</v>
      </c>
      <c r="G4481" s="62" t="s">
        <v>1587</v>
      </c>
      <c r="H4481" s="62" t="s">
        <v>1535</v>
      </c>
    </row>
    <row r="4482" spans="1:8" x14ac:dyDescent="0.2">
      <c r="A4482" s="27" t="s">
        <v>3573</v>
      </c>
      <c r="B4482" s="78">
        <v>40106</v>
      </c>
      <c r="C4482" s="63">
        <v>456</v>
      </c>
      <c r="D4482" s="70" t="s">
        <v>23</v>
      </c>
      <c r="E4482" s="27">
        <v>630</v>
      </c>
      <c r="F4482" s="62" t="s">
        <v>2921</v>
      </c>
      <c r="G4482" s="62" t="s">
        <v>1587</v>
      </c>
      <c r="H4482" s="62" t="s">
        <v>1528</v>
      </c>
    </row>
    <row r="4483" spans="1:8" x14ac:dyDescent="0.2">
      <c r="A4483" s="27" t="s">
        <v>3574</v>
      </c>
      <c r="B4483" s="78">
        <v>40107</v>
      </c>
      <c r="C4483" s="63">
        <v>777</v>
      </c>
      <c r="D4483" s="70" t="s">
        <v>23</v>
      </c>
      <c r="E4483" s="27">
        <v>1370</v>
      </c>
      <c r="F4483" s="62" t="s">
        <v>1610</v>
      </c>
      <c r="G4483" s="62" t="s">
        <v>1587</v>
      </c>
      <c r="H4483" s="62" t="s">
        <v>1538</v>
      </c>
    </row>
    <row r="4484" spans="1:8" x14ac:dyDescent="0.2">
      <c r="A4484" s="27" t="s">
        <v>3575</v>
      </c>
      <c r="B4484" s="78">
        <v>40107</v>
      </c>
      <c r="C4484" s="63">
        <v>1323</v>
      </c>
      <c r="D4484" s="70" t="s">
        <v>23</v>
      </c>
      <c r="E4484" s="27">
        <v>566.61</v>
      </c>
      <c r="F4484" s="62" t="s">
        <v>1963</v>
      </c>
      <c r="G4484" s="62" t="s">
        <v>1587</v>
      </c>
      <c r="H4484" s="62" t="s">
        <v>1528</v>
      </c>
    </row>
    <row r="4485" spans="1:8" x14ac:dyDescent="0.2">
      <c r="A4485" s="27" t="s">
        <v>3576</v>
      </c>
      <c r="B4485" s="78">
        <v>40107</v>
      </c>
      <c r="C4485" s="63">
        <v>1329</v>
      </c>
      <c r="D4485" s="70" t="s">
        <v>23</v>
      </c>
      <c r="E4485" s="27">
        <v>448</v>
      </c>
      <c r="F4485" s="62" t="s">
        <v>1963</v>
      </c>
      <c r="G4485" s="62" t="s">
        <v>1587</v>
      </c>
      <c r="H4485" s="62" t="s">
        <v>1528</v>
      </c>
    </row>
    <row r="4486" spans="1:8" x14ac:dyDescent="0.2">
      <c r="A4486" s="27" t="s">
        <v>3577</v>
      </c>
      <c r="B4486" s="78">
        <v>40108</v>
      </c>
      <c r="C4486" s="63">
        <v>483</v>
      </c>
      <c r="D4486" s="70" t="s">
        <v>23</v>
      </c>
      <c r="E4486" s="27">
        <v>25718.18</v>
      </c>
      <c r="F4486" s="62" t="s">
        <v>1610</v>
      </c>
      <c r="G4486" s="62" t="s">
        <v>1587</v>
      </c>
      <c r="H4486" s="62" t="s">
        <v>1536</v>
      </c>
    </row>
    <row r="4487" spans="1:8" x14ac:dyDescent="0.2">
      <c r="A4487" s="27" t="s">
        <v>3578</v>
      </c>
      <c r="B4487" s="78">
        <v>40109</v>
      </c>
      <c r="C4487" s="63">
        <v>1046</v>
      </c>
      <c r="D4487" s="70" t="s">
        <v>23</v>
      </c>
      <c r="E4487" s="27">
        <v>25718.18</v>
      </c>
      <c r="F4487" s="62" t="s">
        <v>1594</v>
      </c>
      <c r="G4487" s="62" t="s">
        <v>1587</v>
      </c>
      <c r="H4487" s="62" t="s">
        <v>1535</v>
      </c>
    </row>
    <row r="4488" spans="1:8" x14ac:dyDescent="0.2">
      <c r="A4488" s="27" t="s">
        <v>3579</v>
      </c>
      <c r="B4488" s="78">
        <v>40109</v>
      </c>
      <c r="C4488" s="63">
        <v>1046</v>
      </c>
      <c r="D4488" s="70" t="s">
        <v>23</v>
      </c>
      <c r="E4488" s="27">
        <v>25718.18</v>
      </c>
      <c r="F4488" s="62" t="s">
        <v>1594</v>
      </c>
      <c r="G4488" s="62" t="s">
        <v>1587</v>
      </c>
      <c r="H4488" s="62" t="s">
        <v>1535</v>
      </c>
    </row>
    <row r="4489" spans="1:8" x14ac:dyDescent="0.2">
      <c r="A4489" s="27" t="s">
        <v>3580</v>
      </c>
      <c r="B4489" s="78">
        <v>40113</v>
      </c>
      <c r="C4489" s="63">
        <v>1183</v>
      </c>
      <c r="D4489" s="70" t="s">
        <v>23</v>
      </c>
      <c r="E4489" s="27">
        <v>25718.18</v>
      </c>
      <c r="F4489" s="62" t="s">
        <v>2921</v>
      </c>
      <c r="G4489" s="62" t="s">
        <v>1587</v>
      </c>
      <c r="H4489" s="62" t="s">
        <v>1528</v>
      </c>
    </row>
    <row r="4490" spans="1:8" x14ac:dyDescent="0.2">
      <c r="A4490" s="27" t="s">
        <v>3581</v>
      </c>
      <c r="B4490" s="78">
        <v>40113</v>
      </c>
      <c r="C4490" s="63">
        <v>234</v>
      </c>
      <c r="D4490" s="70" t="s">
        <v>23</v>
      </c>
      <c r="E4490" s="27">
        <v>25718.18</v>
      </c>
      <c r="F4490" s="62" t="s">
        <v>1610</v>
      </c>
      <c r="G4490" s="62" t="s">
        <v>1587</v>
      </c>
      <c r="H4490" s="62" t="s">
        <v>1597</v>
      </c>
    </row>
    <row r="4491" spans="1:8" x14ac:dyDescent="0.2">
      <c r="A4491" s="27" t="s">
        <v>3582</v>
      </c>
      <c r="B4491" s="78">
        <v>40113</v>
      </c>
      <c r="C4491" s="63">
        <v>1330</v>
      </c>
      <c r="D4491" s="70" t="s">
        <v>23</v>
      </c>
      <c r="E4491" s="27">
        <v>25718.18</v>
      </c>
      <c r="F4491" s="62" t="s">
        <v>1610</v>
      </c>
      <c r="G4491" s="62" t="s">
        <v>1587</v>
      </c>
      <c r="H4491" s="62" t="s">
        <v>1597</v>
      </c>
    </row>
    <row r="4492" spans="1:8" x14ac:dyDescent="0.2">
      <c r="A4492" s="27" t="s">
        <v>3583</v>
      </c>
      <c r="B4492" s="78">
        <v>40113</v>
      </c>
      <c r="C4492" s="63">
        <v>721</v>
      </c>
      <c r="D4492" s="64" t="s">
        <v>917</v>
      </c>
      <c r="E4492" s="27">
        <v>861.71</v>
      </c>
      <c r="F4492" s="62" t="s">
        <v>1610</v>
      </c>
      <c r="G4492" s="62" t="s">
        <v>1587</v>
      </c>
      <c r="H4492" s="62" t="s">
        <v>1529</v>
      </c>
    </row>
    <row r="4493" spans="1:8" x14ac:dyDescent="0.2">
      <c r="A4493" s="27" t="s">
        <v>3584</v>
      </c>
      <c r="B4493" s="78">
        <v>40113</v>
      </c>
      <c r="C4493" s="63">
        <v>754</v>
      </c>
      <c r="D4493" s="64" t="s">
        <v>917</v>
      </c>
      <c r="E4493" s="27">
        <v>70.78</v>
      </c>
      <c r="F4493" s="62" t="s">
        <v>1610</v>
      </c>
      <c r="G4493" s="62" t="s">
        <v>1587</v>
      </c>
      <c r="H4493" s="62" t="s">
        <v>1597</v>
      </c>
    </row>
    <row r="4494" spans="1:8" x14ac:dyDescent="0.2">
      <c r="A4494" s="27" t="s">
        <v>3585</v>
      </c>
      <c r="B4494" s="78">
        <v>40114</v>
      </c>
      <c r="C4494" s="63">
        <v>1331</v>
      </c>
      <c r="D4494" s="64" t="s">
        <v>917</v>
      </c>
      <c r="E4494" s="27">
        <v>30.71</v>
      </c>
      <c r="F4494" s="62" t="s">
        <v>1610</v>
      </c>
      <c r="G4494" s="62" t="s">
        <v>1587</v>
      </c>
      <c r="H4494" s="62" t="s">
        <v>1538</v>
      </c>
    </row>
    <row r="4495" spans="1:8" x14ac:dyDescent="0.2">
      <c r="A4495" s="27" t="s">
        <v>3586</v>
      </c>
      <c r="B4495" s="78">
        <v>40116</v>
      </c>
      <c r="C4495" s="63">
        <v>1333</v>
      </c>
      <c r="D4495" s="64" t="s">
        <v>3587</v>
      </c>
      <c r="E4495" s="27">
        <v>13575</v>
      </c>
      <c r="F4495" s="62" t="s">
        <v>1610</v>
      </c>
      <c r="G4495" s="62" t="s">
        <v>1587</v>
      </c>
      <c r="H4495" s="62" t="s">
        <v>1597</v>
      </c>
    </row>
    <row r="4496" spans="1:8" x14ac:dyDescent="0.2">
      <c r="A4496" s="27" t="s">
        <v>3588</v>
      </c>
      <c r="B4496" s="78">
        <v>40116</v>
      </c>
      <c r="C4496" s="63">
        <v>384</v>
      </c>
      <c r="D4496" s="70" t="s">
        <v>134</v>
      </c>
      <c r="E4496" s="27">
        <v>592.5</v>
      </c>
      <c r="F4496" s="62" t="s">
        <v>1594</v>
      </c>
      <c r="G4496" s="62" t="s">
        <v>1587</v>
      </c>
      <c r="H4496" s="62" t="s">
        <v>1597</v>
      </c>
    </row>
    <row r="4497" spans="1:8" x14ac:dyDescent="0.2">
      <c r="A4497" s="27" t="s">
        <v>3589</v>
      </c>
      <c r="B4497" s="78">
        <v>40116</v>
      </c>
      <c r="C4497" s="63">
        <v>798</v>
      </c>
      <c r="D4497" s="70" t="s">
        <v>134</v>
      </c>
      <c r="E4497" s="27">
        <v>103</v>
      </c>
      <c r="F4497" s="62" t="s">
        <v>1963</v>
      </c>
      <c r="G4497" s="62" t="s">
        <v>1587</v>
      </c>
      <c r="H4497" s="62" t="s">
        <v>3571</v>
      </c>
    </row>
    <row r="4498" spans="1:8" x14ac:dyDescent="0.2">
      <c r="A4498" s="27" t="s">
        <v>3590</v>
      </c>
      <c r="B4498" s="78">
        <v>40116</v>
      </c>
      <c r="C4498" s="63">
        <v>770</v>
      </c>
      <c r="D4498" s="70" t="s">
        <v>134</v>
      </c>
      <c r="E4498" s="27">
        <v>1308.33</v>
      </c>
      <c r="F4498" s="62" t="s">
        <v>1963</v>
      </c>
      <c r="G4498" s="62" t="s">
        <v>1587</v>
      </c>
      <c r="H4498" s="62" t="s">
        <v>1528</v>
      </c>
    </row>
    <row r="4499" spans="1:8" x14ac:dyDescent="0.2">
      <c r="A4499" s="27" t="s">
        <v>3591</v>
      </c>
      <c r="B4499" s="78">
        <v>40116</v>
      </c>
      <c r="C4499" s="63">
        <v>1275</v>
      </c>
      <c r="D4499" s="70" t="s">
        <v>134</v>
      </c>
      <c r="E4499" s="27">
        <v>25171</v>
      </c>
      <c r="F4499" s="62" t="s">
        <v>1610</v>
      </c>
      <c r="G4499" s="62" t="s">
        <v>1588</v>
      </c>
      <c r="H4499" s="62" t="s">
        <v>1607</v>
      </c>
    </row>
    <row r="4500" spans="1:8" x14ac:dyDescent="0.2">
      <c r="A4500" s="27" t="s">
        <v>3592</v>
      </c>
      <c r="B4500" s="78">
        <v>40119</v>
      </c>
      <c r="C4500" s="63">
        <v>1089</v>
      </c>
      <c r="D4500" s="70" t="s">
        <v>134</v>
      </c>
      <c r="E4500" s="27">
        <v>447.64</v>
      </c>
      <c r="F4500" s="62" t="s">
        <v>1594</v>
      </c>
      <c r="G4500" s="62" t="s">
        <v>1587</v>
      </c>
      <c r="H4500" s="62" t="s">
        <v>1528</v>
      </c>
    </row>
    <row r="4501" spans="1:8" x14ac:dyDescent="0.2">
      <c r="A4501" s="27" t="s">
        <v>3593</v>
      </c>
      <c r="B4501" s="78">
        <v>40119</v>
      </c>
      <c r="C4501" s="63">
        <v>1089</v>
      </c>
      <c r="D4501" s="70" t="s">
        <v>134</v>
      </c>
      <c r="E4501" s="27">
        <v>25171</v>
      </c>
      <c r="F4501" s="62" t="s">
        <v>1594</v>
      </c>
      <c r="G4501" s="62" t="s">
        <v>1587</v>
      </c>
      <c r="H4501" s="62" t="s">
        <v>1528</v>
      </c>
    </row>
    <row r="4502" spans="1:8" x14ac:dyDescent="0.2">
      <c r="A4502" s="27" t="s">
        <v>3594</v>
      </c>
      <c r="B4502" s="78">
        <v>40119</v>
      </c>
      <c r="C4502" s="63">
        <v>1089</v>
      </c>
      <c r="D4502" s="70" t="s">
        <v>134</v>
      </c>
      <c r="E4502" s="27">
        <v>1528.26</v>
      </c>
      <c r="F4502" s="62" t="s">
        <v>1594</v>
      </c>
      <c r="G4502" s="62" t="s">
        <v>1587</v>
      </c>
      <c r="H4502" s="62" t="s">
        <v>1528</v>
      </c>
    </row>
    <row r="4503" spans="1:8" x14ac:dyDescent="0.2">
      <c r="A4503" s="27" t="s">
        <v>3595</v>
      </c>
      <c r="B4503" s="78">
        <v>40119</v>
      </c>
      <c r="C4503" s="63">
        <v>1089</v>
      </c>
      <c r="D4503" s="70" t="s">
        <v>134</v>
      </c>
      <c r="E4503" s="27">
        <v>3261.78</v>
      </c>
      <c r="F4503" s="62" t="s">
        <v>1594</v>
      </c>
      <c r="G4503" s="62" t="s">
        <v>1587</v>
      </c>
      <c r="H4503" s="62" t="s">
        <v>1528</v>
      </c>
    </row>
    <row r="4504" spans="1:8" x14ac:dyDescent="0.2">
      <c r="A4504" s="27" t="s">
        <v>3596</v>
      </c>
      <c r="B4504" s="78">
        <v>40119</v>
      </c>
      <c r="C4504" s="63">
        <v>1089</v>
      </c>
      <c r="D4504" s="70" t="s">
        <v>134</v>
      </c>
      <c r="E4504" s="27">
        <v>1384.34</v>
      </c>
      <c r="F4504" s="62" t="s">
        <v>1594</v>
      </c>
      <c r="G4504" s="62" t="s">
        <v>1587</v>
      </c>
      <c r="H4504" s="62" t="s">
        <v>1528</v>
      </c>
    </row>
    <row r="4505" spans="1:8" x14ac:dyDescent="0.2">
      <c r="A4505" s="27" t="s">
        <v>3597</v>
      </c>
      <c r="B4505" s="78">
        <v>40119</v>
      </c>
      <c r="C4505" s="63">
        <v>1217</v>
      </c>
      <c r="D4505" s="70" t="s">
        <v>134</v>
      </c>
      <c r="E4505" s="27">
        <v>1846.23</v>
      </c>
      <c r="F4505" s="62" t="s">
        <v>1594</v>
      </c>
      <c r="G4505" s="62" t="s">
        <v>1587</v>
      </c>
      <c r="H4505" s="62" t="s">
        <v>1597</v>
      </c>
    </row>
    <row r="4506" spans="1:8" x14ac:dyDescent="0.2">
      <c r="A4506" s="27" t="s">
        <v>3598</v>
      </c>
      <c r="B4506" s="78">
        <v>40119</v>
      </c>
      <c r="C4506" s="63">
        <v>1334</v>
      </c>
      <c r="D4506" s="70" t="s">
        <v>134</v>
      </c>
      <c r="E4506" s="27">
        <v>1247.32</v>
      </c>
      <c r="F4506" s="62" t="s">
        <v>1594</v>
      </c>
      <c r="G4506" s="62" t="s">
        <v>1587</v>
      </c>
      <c r="H4506" s="62" t="s">
        <v>1528</v>
      </c>
    </row>
    <row r="4507" spans="1:8" x14ac:dyDescent="0.2">
      <c r="A4507" s="27" t="s">
        <v>3599</v>
      </c>
      <c r="B4507" s="78">
        <v>40119</v>
      </c>
      <c r="C4507" s="63">
        <v>699</v>
      </c>
      <c r="D4507" s="70" t="s">
        <v>134</v>
      </c>
      <c r="E4507" s="27">
        <v>2289.42</v>
      </c>
      <c r="F4507" s="62" t="s">
        <v>1594</v>
      </c>
      <c r="G4507" s="62" t="s">
        <v>1587</v>
      </c>
      <c r="H4507" s="62" t="s">
        <v>1597</v>
      </c>
    </row>
    <row r="4508" spans="1:8" x14ac:dyDescent="0.2">
      <c r="A4508" s="27" t="s">
        <v>3600</v>
      </c>
      <c r="B4508" s="78">
        <v>40119</v>
      </c>
      <c r="C4508" s="63">
        <v>1103</v>
      </c>
      <c r="D4508" s="70" t="s">
        <v>134</v>
      </c>
      <c r="E4508" s="27">
        <v>1708.31</v>
      </c>
      <c r="F4508" s="62" t="s">
        <v>1594</v>
      </c>
      <c r="G4508" s="62" t="s">
        <v>1587</v>
      </c>
      <c r="H4508" s="62" t="s">
        <v>1528</v>
      </c>
    </row>
    <row r="4509" spans="1:8" x14ac:dyDescent="0.2">
      <c r="A4509" s="27" t="s">
        <v>3601</v>
      </c>
      <c r="B4509" s="78">
        <v>40119</v>
      </c>
      <c r="C4509" s="63">
        <v>373</v>
      </c>
      <c r="D4509" s="70" t="s">
        <v>796</v>
      </c>
      <c r="E4509" s="27">
        <v>8580</v>
      </c>
      <c r="F4509" s="62" t="s">
        <v>1594</v>
      </c>
      <c r="G4509" s="62" t="s">
        <v>1587</v>
      </c>
      <c r="H4509" s="62" t="s">
        <v>1528</v>
      </c>
    </row>
    <row r="4510" spans="1:8" x14ac:dyDescent="0.2">
      <c r="A4510" s="27" t="s">
        <v>3602</v>
      </c>
      <c r="B4510" s="78">
        <v>40119</v>
      </c>
      <c r="C4510" s="63">
        <v>926</v>
      </c>
      <c r="D4510" s="70" t="s">
        <v>1209</v>
      </c>
      <c r="E4510" s="27">
        <v>69.260000000000005</v>
      </c>
      <c r="F4510" s="62" t="s">
        <v>1594</v>
      </c>
      <c r="G4510" s="62" t="s">
        <v>1587</v>
      </c>
      <c r="H4510" s="62" t="s">
        <v>1528</v>
      </c>
    </row>
    <row r="4511" spans="1:8" x14ac:dyDescent="0.2">
      <c r="A4511" s="27" t="s">
        <v>3603</v>
      </c>
      <c r="B4511" s="78">
        <v>40119</v>
      </c>
      <c r="C4511" s="63">
        <v>894</v>
      </c>
      <c r="D4511" s="64" t="s">
        <v>557</v>
      </c>
      <c r="E4511" s="27">
        <v>6335</v>
      </c>
      <c r="F4511" s="62" t="s">
        <v>1594</v>
      </c>
      <c r="G4511" s="62" t="s">
        <v>1587</v>
      </c>
      <c r="H4511" s="62" t="s">
        <v>1528</v>
      </c>
    </row>
    <row r="4512" spans="1:8" x14ac:dyDescent="0.2">
      <c r="A4512" s="27" t="s">
        <v>3604</v>
      </c>
      <c r="B4512" s="78">
        <v>40119</v>
      </c>
      <c r="C4512" s="63">
        <v>529</v>
      </c>
      <c r="D4512" s="64" t="s">
        <v>90</v>
      </c>
      <c r="E4512" s="27">
        <v>92952</v>
      </c>
      <c r="F4512" s="62" t="s">
        <v>1594</v>
      </c>
      <c r="G4512" s="62" t="s">
        <v>1587</v>
      </c>
      <c r="H4512" s="62" t="s">
        <v>1568</v>
      </c>
    </row>
    <row r="4513" spans="1:8" x14ac:dyDescent="0.2">
      <c r="A4513" s="27" t="s">
        <v>3605</v>
      </c>
      <c r="B4513" s="78">
        <v>40119</v>
      </c>
      <c r="C4513" s="63">
        <v>315</v>
      </c>
      <c r="D4513" s="70" t="s">
        <v>147</v>
      </c>
      <c r="E4513" s="27">
        <v>60000</v>
      </c>
      <c r="F4513" s="62" t="s">
        <v>1594</v>
      </c>
      <c r="G4513" s="62" t="s">
        <v>1587</v>
      </c>
      <c r="H4513" s="62" t="s">
        <v>1597</v>
      </c>
    </row>
    <row r="4514" spans="1:8" x14ac:dyDescent="0.2">
      <c r="A4514" s="27" t="s">
        <v>3606</v>
      </c>
      <c r="B4514" s="78">
        <v>40119</v>
      </c>
      <c r="C4514" s="63">
        <v>407</v>
      </c>
      <c r="D4514" s="64" t="s">
        <v>1160</v>
      </c>
      <c r="E4514" s="27">
        <v>1539</v>
      </c>
      <c r="F4514" s="62" t="s">
        <v>1594</v>
      </c>
      <c r="G4514" s="62" t="s">
        <v>1587</v>
      </c>
      <c r="H4514" s="62" t="s">
        <v>1597</v>
      </c>
    </row>
    <row r="4515" spans="1:8" x14ac:dyDescent="0.2">
      <c r="A4515" s="27" t="s">
        <v>3607</v>
      </c>
      <c r="B4515" s="78">
        <v>40119</v>
      </c>
      <c r="C4515" s="63">
        <v>1335</v>
      </c>
      <c r="D4515" s="70" t="s">
        <v>45</v>
      </c>
      <c r="E4515" s="27">
        <v>228800</v>
      </c>
      <c r="F4515" s="62" t="s">
        <v>1594</v>
      </c>
      <c r="G4515" s="62" t="s">
        <v>1587</v>
      </c>
      <c r="H4515" s="62" t="s">
        <v>1597</v>
      </c>
    </row>
    <row r="4516" spans="1:8" x14ac:dyDescent="0.2">
      <c r="A4516" s="27" t="s">
        <v>3608</v>
      </c>
      <c r="B4516" s="78">
        <v>40119</v>
      </c>
      <c r="C4516" s="63">
        <v>475</v>
      </c>
      <c r="D4516" s="70" t="s">
        <v>45</v>
      </c>
      <c r="E4516" s="27">
        <v>-7607.6</v>
      </c>
      <c r="F4516" s="62" t="s">
        <v>1594</v>
      </c>
      <c r="G4516" s="62" t="s">
        <v>1587</v>
      </c>
      <c r="H4516" s="62" t="s">
        <v>1597</v>
      </c>
    </row>
    <row r="4517" spans="1:8" x14ac:dyDescent="0.2">
      <c r="A4517" s="27" t="s">
        <v>3609</v>
      </c>
      <c r="B4517" s="78">
        <v>40119</v>
      </c>
      <c r="C4517" s="63">
        <v>269</v>
      </c>
      <c r="D4517" s="70" t="s">
        <v>891</v>
      </c>
      <c r="E4517" s="27">
        <v>9900</v>
      </c>
      <c r="F4517" s="62" t="s">
        <v>1594</v>
      </c>
      <c r="G4517" s="62" t="s">
        <v>1587</v>
      </c>
      <c r="H4517" s="62" t="s">
        <v>1597</v>
      </c>
    </row>
    <row r="4518" spans="1:8" x14ac:dyDescent="0.2">
      <c r="A4518" s="27" t="s">
        <v>3610</v>
      </c>
      <c r="B4518" s="78">
        <v>40119</v>
      </c>
      <c r="C4518" s="63">
        <v>234</v>
      </c>
      <c r="D4518" s="70" t="s">
        <v>891</v>
      </c>
      <c r="E4518" s="27">
        <v>1025</v>
      </c>
      <c r="F4518" s="62" t="s">
        <v>1594</v>
      </c>
      <c r="G4518" s="62" t="s">
        <v>1587</v>
      </c>
      <c r="H4518" s="62" t="s">
        <v>1597</v>
      </c>
    </row>
    <row r="4519" spans="1:8" x14ac:dyDescent="0.2">
      <c r="A4519" s="27" t="s">
        <v>3611</v>
      </c>
      <c r="B4519" s="78">
        <v>40119</v>
      </c>
      <c r="C4519" s="63">
        <v>332</v>
      </c>
      <c r="D4519" s="64" t="s">
        <v>618</v>
      </c>
      <c r="E4519" s="27">
        <v>4575</v>
      </c>
      <c r="F4519" s="62" t="s">
        <v>1594</v>
      </c>
      <c r="G4519" s="62" t="s">
        <v>1587</v>
      </c>
      <c r="H4519" s="62" t="s">
        <v>1528</v>
      </c>
    </row>
    <row r="4520" spans="1:8" x14ac:dyDescent="0.2">
      <c r="A4520" s="27" t="s">
        <v>3612</v>
      </c>
      <c r="B4520" s="78">
        <v>40119</v>
      </c>
      <c r="C4520" s="63">
        <v>141</v>
      </c>
      <c r="D4520" s="70" t="s">
        <v>399</v>
      </c>
      <c r="E4520" s="27">
        <v>9345</v>
      </c>
      <c r="F4520" s="62" t="s">
        <v>1594</v>
      </c>
      <c r="G4520" s="62" t="s">
        <v>1587</v>
      </c>
      <c r="H4520" s="62" t="s">
        <v>1597</v>
      </c>
    </row>
    <row r="4521" spans="1:8" x14ac:dyDescent="0.2">
      <c r="A4521" s="27" t="s">
        <v>3613</v>
      </c>
      <c r="B4521" s="78">
        <v>40119</v>
      </c>
      <c r="C4521" s="63">
        <v>882</v>
      </c>
      <c r="D4521" s="70" t="s">
        <v>399</v>
      </c>
      <c r="E4521" s="27">
        <v>9110</v>
      </c>
      <c r="F4521" s="62" t="s">
        <v>1594</v>
      </c>
      <c r="G4521" s="62" t="s">
        <v>1587</v>
      </c>
      <c r="H4521" s="62" t="s">
        <v>1597</v>
      </c>
    </row>
    <row r="4522" spans="1:8" x14ac:dyDescent="0.2">
      <c r="A4522" s="27" t="s">
        <v>3614</v>
      </c>
      <c r="B4522" s="78">
        <v>40119</v>
      </c>
      <c r="C4522" s="63">
        <v>322</v>
      </c>
      <c r="D4522" s="70" t="s">
        <v>399</v>
      </c>
      <c r="E4522" s="27">
        <v>9110</v>
      </c>
      <c r="F4522" s="62" t="s">
        <v>1594</v>
      </c>
      <c r="G4522" s="62" t="s">
        <v>1587</v>
      </c>
      <c r="H4522" s="62" t="s">
        <v>1528</v>
      </c>
    </row>
    <row r="4523" spans="1:8" x14ac:dyDescent="0.2">
      <c r="A4523" s="27" t="s">
        <v>3615</v>
      </c>
      <c r="B4523" s="78">
        <v>40119</v>
      </c>
      <c r="C4523" s="63">
        <v>78</v>
      </c>
      <c r="D4523" s="70" t="s">
        <v>399</v>
      </c>
      <c r="E4523" s="27">
        <v>2170</v>
      </c>
      <c r="F4523" s="62" t="s">
        <v>1594</v>
      </c>
      <c r="G4523" s="62" t="s">
        <v>1587</v>
      </c>
      <c r="H4523" s="62" t="s">
        <v>1597</v>
      </c>
    </row>
    <row r="4524" spans="1:8" x14ac:dyDescent="0.2">
      <c r="A4524" s="27" t="s">
        <v>3616</v>
      </c>
      <c r="B4524" s="78">
        <v>40119</v>
      </c>
      <c r="C4524" s="63">
        <v>407</v>
      </c>
      <c r="D4524" s="70" t="s">
        <v>399</v>
      </c>
      <c r="E4524" s="27">
        <v>3000</v>
      </c>
      <c r="F4524" s="62" t="s">
        <v>1594</v>
      </c>
      <c r="G4524" s="62" t="s">
        <v>1587</v>
      </c>
      <c r="H4524" s="62" t="s">
        <v>1597</v>
      </c>
    </row>
    <row r="4525" spans="1:8" x14ac:dyDescent="0.2">
      <c r="A4525" s="27" t="s">
        <v>3617</v>
      </c>
      <c r="B4525" s="78">
        <v>40120</v>
      </c>
      <c r="C4525" s="63">
        <v>1332</v>
      </c>
      <c r="D4525" s="64" t="s">
        <v>742</v>
      </c>
      <c r="E4525" s="27">
        <v>1816.8</v>
      </c>
      <c r="F4525" s="62" t="s">
        <v>1610</v>
      </c>
      <c r="G4525" s="62" t="s">
        <v>1587</v>
      </c>
      <c r="H4525" s="62" t="s">
        <v>1538</v>
      </c>
    </row>
    <row r="4526" spans="1:8" x14ac:dyDescent="0.2">
      <c r="A4526" s="27" t="s">
        <v>3618</v>
      </c>
      <c r="B4526" s="78">
        <v>40120</v>
      </c>
      <c r="C4526" s="63">
        <v>456</v>
      </c>
      <c r="D4526" s="64" t="s">
        <v>742</v>
      </c>
      <c r="E4526" s="27">
        <v>199.51</v>
      </c>
      <c r="F4526" s="62" t="s">
        <v>1963</v>
      </c>
      <c r="G4526" s="62" t="s">
        <v>1587</v>
      </c>
      <c r="H4526" s="62" t="s">
        <v>1528</v>
      </c>
    </row>
    <row r="4527" spans="1:8" x14ac:dyDescent="0.2">
      <c r="A4527" s="27" t="s">
        <v>3619</v>
      </c>
      <c r="B4527" s="78">
        <v>40121</v>
      </c>
      <c r="C4527" s="63">
        <v>1320</v>
      </c>
      <c r="D4527" s="64" t="s">
        <v>437</v>
      </c>
      <c r="E4527" s="27">
        <v>4100</v>
      </c>
      <c r="F4527" s="62" t="s">
        <v>1963</v>
      </c>
      <c r="G4527" s="62" t="s">
        <v>1587</v>
      </c>
      <c r="H4527" s="62" t="s">
        <v>1528</v>
      </c>
    </row>
    <row r="4528" spans="1:8" x14ac:dyDescent="0.2">
      <c r="A4528" s="27" t="s">
        <v>3620</v>
      </c>
      <c r="B4528" s="78">
        <v>40122</v>
      </c>
      <c r="C4528" s="63">
        <v>1337</v>
      </c>
      <c r="D4528" s="64" t="s">
        <v>437</v>
      </c>
      <c r="E4528" s="27">
        <v>8000</v>
      </c>
      <c r="F4528" s="62" t="s">
        <v>1594</v>
      </c>
      <c r="G4528" s="62" t="s">
        <v>1587</v>
      </c>
      <c r="H4528" s="62" t="s">
        <v>1535</v>
      </c>
    </row>
    <row r="4529" spans="1:8" x14ac:dyDescent="0.2">
      <c r="A4529" s="27" t="s">
        <v>3621</v>
      </c>
      <c r="B4529" s="78">
        <v>40123</v>
      </c>
      <c r="C4529" s="63">
        <v>1261</v>
      </c>
      <c r="D4529" s="64" t="s">
        <v>874</v>
      </c>
      <c r="E4529" s="27">
        <v>1098.5</v>
      </c>
      <c r="F4529" s="62" t="s">
        <v>1610</v>
      </c>
      <c r="G4529" s="62" t="s">
        <v>1587</v>
      </c>
      <c r="H4529" s="62" t="s">
        <v>2964</v>
      </c>
    </row>
    <row r="4530" spans="1:8" x14ac:dyDescent="0.2">
      <c r="A4530" s="27" t="s">
        <v>3622</v>
      </c>
      <c r="B4530" s="78">
        <v>40126</v>
      </c>
      <c r="C4530" s="63">
        <v>676</v>
      </c>
      <c r="D4530" s="70" t="s">
        <v>874</v>
      </c>
      <c r="E4530" s="27">
        <v>-1098.5</v>
      </c>
      <c r="F4530" s="62" t="s">
        <v>1610</v>
      </c>
      <c r="G4530" s="62" t="s">
        <v>1587</v>
      </c>
      <c r="H4530" s="62" t="s">
        <v>1597</v>
      </c>
    </row>
    <row r="4531" spans="1:8" x14ac:dyDescent="0.2">
      <c r="A4531" s="27" t="s">
        <v>3623</v>
      </c>
      <c r="B4531" s="78">
        <v>40126</v>
      </c>
      <c r="C4531" s="63">
        <v>676</v>
      </c>
      <c r="D4531" s="64" t="s">
        <v>353</v>
      </c>
      <c r="E4531" s="27">
        <v>19062.5</v>
      </c>
      <c r="F4531" s="62" t="s">
        <v>1610</v>
      </c>
      <c r="G4531" s="62" t="s">
        <v>1587</v>
      </c>
      <c r="H4531" s="62" t="s">
        <v>1597</v>
      </c>
    </row>
    <row r="4532" spans="1:8" x14ac:dyDescent="0.2">
      <c r="A4532" s="27" t="s">
        <v>3624</v>
      </c>
      <c r="B4532" s="78">
        <v>40126</v>
      </c>
      <c r="C4532" s="63">
        <v>676</v>
      </c>
      <c r="D4532" s="64" t="s">
        <v>353</v>
      </c>
      <c r="E4532" s="27">
        <v>17062.5</v>
      </c>
      <c r="F4532" s="62" t="s">
        <v>1610</v>
      </c>
      <c r="G4532" s="62" t="s">
        <v>1587</v>
      </c>
      <c r="H4532" s="62" t="s">
        <v>1597</v>
      </c>
    </row>
    <row r="4533" spans="1:8" x14ac:dyDescent="0.2">
      <c r="A4533" s="27" t="s">
        <v>3625</v>
      </c>
      <c r="B4533" s="78">
        <v>40126</v>
      </c>
      <c r="C4533" s="63">
        <v>1319</v>
      </c>
      <c r="D4533" s="64" t="s">
        <v>887</v>
      </c>
      <c r="E4533" s="27">
        <v>1048.32</v>
      </c>
      <c r="F4533" s="62" t="s">
        <v>1610</v>
      </c>
      <c r="G4533" s="62" t="s">
        <v>1587</v>
      </c>
      <c r="H4533" s="62" t="s">
        <v>1597</v>
      </c>
    </row>
    <row r="4534" spans="1:8" x14ac:dyDescent="0.2">
      <c r="A4534" s="27" t="s">
        <v>3626</v>
      </c>
      <c r="B4534" s="78">
        <v>40127</v>
      </c>
      <c r="C4534" s="63">
        <v>1261</v>
      </c>
      <c r="D4534" s="70" t="s">
        <v>3627</v>
      </c>
      <c r="E4534" s="27">
        <v>234000</v>
      </c>
      <c r="F4534" s="62" t="s">
        <v>1610</v>
      </c>
      <c r="G4534" s="62" t="s">
        <v>1587</v>
      </c>
      <c r="H4534" s="62" t="s">
        <v>2964</v>
      </c>
    </row>
    <row r="4535" spans="1:8" x14ac:dyDescent="0.2">
      <c r="A4535" s="27" t="s">
        <v>3628</v>
      </c>
      <c r="B4535" s="78">
        <v>40128</v>
      </c>
      <c r="C4535" s="63">
        <v>1338</v>
      </c>
      <c r="D4535" s="70" t="s">
        <v>3627</v>
      </c>
      <c r="E4535" s="27">
        <v>50000</v>
      </c>
      <c r="F4535" s="62" t="s">
        <v>1610</v>
      </c>
      <c r="G4535" s="62" t="s">
        <v>1587</v>
      </c>
      <c r="H4535" s="62" t="s">
        <v>1597</v>
      </c>
    </row>
    <row r="4536" spans="1:8" x14ac:dyDescent="0.2">
      <c r="A4536" s="27" t="s">
        <v>3629</v>
      </c>
      <c r="B4536" s="78">
        <v>40128</v>
      </c>
      <c r="C4536" s="63">
        <v>519</v>
      </c>
      <c r="D4536" s="70" t="s">
        <v>3627</v>
      </c>
      <c r="E4536" s="27">
        <v>100000</v>
      </c>
      <c r="F4536" s="62" t="s">
        <v>1610</v>
      </c>
      <c r="G4536" s="62" t="s">
        <v>1587</v>
      </c>
      <c r="H4536" s="62" t="s">
        <v>1555</v>
      </c>
    </row>
    <row r="4537" spans="1:8" x14ac:dyDescent="0.2">
      <c r="A4537" s="27" t="s">
        <v>3630</v>
      </c>
      <c r="B4537" s="78">
        <v>40128</v>
      </c>
      <c r="C4537" s="63">
        <v>773</v>
      </c>
      <c r="D4537" s="70" t="s">
        <v>3627</v>
      </c>
      <c r="E4537" s="27">
        <v>136000</v>
      </c>
      <c r="F4537" s="62" t="s">
        <v>1594</v>
      </c>
      <c r="G4537" s="62" t="s">
        <v>1587</v>
      </c>
      <c r="H4537" s="62" t="s">
        <v>1538</v>
      </c>
    </row>
    <row r="4538" spans="1:8" x14ac:dyDescent="0.2">
      <c r="A4538" s="27" t="s">
        <v>3631</v>
      </c>
      <c r="B4538" s="78">
        <v>40128</v>
      </c>
      <c r="C4538" s="63">
        <v>144</v>
      </c>
      <c r="D4538" s="70" t="s">
        <v>218</v>
      </c>
      <c r="E4538" s="27">
        <v>12485</v>
      </c>
      <c r="F4538" s="62" t="s">
        <v>1594</v>
      </c>
      <c r="G4538" s="62" t="s">
        <v>1587</v>
      </c>
      <c r="H4538" s="62" t="s">
        <v>1538</v>
      </c>
    </row>
    <row r="4539" spans="1:8" x14ac:dyDescent="0.2">
      <c r="A4539" s="27" t="s">
        <v>3632</v>
      </c>
      <c r="B4539" s="78">
        <v>40128</v>
      </c>
      <c r="C4539" s="63">
        <v>172</v>
      </c>
      <c r="D4539" s="70" t="s">
        <v>218</v>
      </c>
      <c r="E4539" s="27">
        <v>22387</v>
      </c>
      <c r="F4539" s="62" t="s">
        <v>1594</v>
      </c>
      <c r="G4539" s="62" t="s">
        <v>1587</v>
      </c>
      <c r="H4539" s="62" t="s">
        <v>1538</v>
      </c>
    </row>
    <row r="4540" spans="1:8" x14ac:dyDescent="0.2">
      <c r="A4540" s="27" t="s">
        <v>3633</v>
      </c>
      <c r="B4540" s="78">
        <v>40128</v>
      </c>
      <c r="C4540" s="63">
        <v>146</v>
      </c>
      <c r="D4540" s="64" t="s">
        <v>548</v>
      </c>
      <c r="E4540" s="27">
        <v>6792.5</v>
      </c>
      <c r="F4540" s="62" t="s">
        <v>1594</v>
      </c>
      <c r="G4540" s="62" t="s">
        <v>1587</v>
      </c>
      <c r="H4540" s="62" t="s">
        <v>1597</v>
      </c>
    </row>
    <row r="4541" spans="1:8" x14ac:dyDescent="0.2">
      <c r="A4541" s="27" t="s">
        <v>3634</v>
      </c>
      <c r="B4541" s="78">
        <v>40128</v>
      </c>
      <c r="C4541" s="63">
        <v>851</v>
      </c>
      <c r="D4541" s="70" t="s">
        <v>651</v>
      </c>
      <c r="E4541" s="27">
        <v>12000</v>
      </c>
      <c r="F4541" s="62" t="s">
        <v>1594</v>
      </c>
      <c r="G4541" s="62" t="s">
        <v>1587</v>
      </c>
      <c r="H4541" s="62" t="s">
        <v>1538</v>
      </c>
    </row>
    <row r="4542" spans="1:8" x14ac:dyDescent="0.2">
      <c r="A4542" s="27" t="s">
        <v>3635</v>
      </c>
      <c r="B4542" s="78">
        <v>40128</v>
      </c>
      <c r="C4542" s="63">
        <v>1007</v>
      </c>
      <c r="D4542" s="70" t="s">
        <v>651</v>
      </c>
      <c r="E4542" s="27">
        <v>1025</v>
      </c>
      <c r="F4542" s="62" t="s">
        <v>1594</v>
      </c>
      <c r="G4542" s="62" t="s">
        <v>1588</v>
      </c>
      <c r="H4542" s="62" t="s">
        <v>1607</v>
      </c>
    </row>
    <row r="4543" spans="1:8" x14ac:dyDescent="0.2">
      <c r="A4543" s="27" t="s">
        <v>3636</v>
      </c>
      <c r="B4543" s="78">
        <v>40128</v>
      </c>
      <c r="C4543" s="63">
        <v>733</v>
      </c>
      <c r="D4543" s="70" t="s">
        <v>651</v>
      </c>
      <c r="E4543" s="27">
        <v>31.53</v>
      </c>
      <c r="F4543" s="62" t="s">
        <v>1594</v>
      </c>
      <c r="G4543" s="62" t="s">
        <v>1587</v>
      </c>
      <c r="H4543" s="62" t="s">
        <v>1597</v>
      </c>
    </row>
    <row r="4544" spans="1:8" x14ac:dyDescent="0.2">
      <c r="A4544" s="27" t="s">
        <v>3637</v>
      </c>
      <c r="B4544" s="78">
        <v>40128</v>
      </c>
      <c r="C4544" s="63">
        <v>1006</v>
      </c>
      <c r="D4544" s="64" t="s">
        <v>511</v>
      </c>
      <c r="E4544" s="27">
        <v>1490</v>
      </c>
      <c r="F4544" s="62" t="s">
        <v>1594</v>
      </c>
      <c r="G4544" s="62" t="s">
        <v>1587</v>
      </c>
      <c r="H4544" s="62" t="s">
        <v>1538</v>
      </c>
    </row>
    <row r="4545" spans="1:8" x14ac:dyDescent="0.2">
      <c r="A4545" s="27" t="s">
        <v>3638</v>
      </c>
      <c r="B4545" s="78">
        <v>40128</v>
      </c>
      <c r="C4545" s="63">
        <v>1155</v>
      </c>
      <c r="D4545" s="64" t="s">
        <v>511</v>
      </c>
      <c r="E4545" s="27">
        <v>1019.25</v>
      </c>
      <c r="F4545" s="62" t="s">
        <v>1594</v>
      </c>
      <c r="G4545" s="62" t="s">
        <v>1587</v>
      </c>
      <c r="H4545" s="62" t="s">
        <v>1597</v>
      </c>
    </row>
    <row r="4546" spans="1:8" x14ac:dyDescent="0.2">
      <c r="A4546" s="27" t="s">
        <v>3639</v>
      </c>
      <c r="B4546" s="78">
        <v>40128</v>
      </c>
      <c r="C4546" s="63">
        <v>1155</v>
      </c>
      <c r="D4546" s="64" t="s">
        <v>511</v>
      </c>
      <c r="E4546" s="27">
        <v>860</v>
      </c>
      <c r="F4546" s="62" t="s">
        <v>1594</v>
      </c>
      <c r="G4546" s="62" t="s">
        <v>1587</v>
      </c>
      <c r="H4546" s="62" t="s">
        <v>1597</v>
      </c>
    </row>
    <row r="4547" spans="1:8" x14ac:dyDescent="0.2">
      <c r="A4547" s="27" t="s">
        <v>3640</v>
      </c>
      <c r="B4547" s="78">
        <v>40129</v>
      </c>
      <c r="C4547" s="63">
        <v>1339</v>
      </c>
      <c r="D4547" s="64" t="s">
        <v>511</v>
      </c>
      <c r="E4547" s="27">
        <v>860</v>
      </c>
      <c r="F4547" s="62" t="s">
        <v>1594</v>
      </c>
      <c r="G4547" s="62" t="s">
        <v>1587</v>
      </c>
      <c r="H4547" s="62" t="s">
        <v>1577</v>
      </c>
    </row>
    <row r="4548" spans="1:8" x14ac:dyDescent="0.2">
      <c r="A4548" s="27" t="s">
        <v>3641</v>
      </c>
      <c r="B4548" s="78">
        <v>40130</v>
      </c>
      <c r="C4548" s="63">
        <v>414</v>
      </c>
      <c r="D4548" s="64" t="s">
        <v>511</v>
      </c>
      <c r="E4548" s="27">
        <v>860</v>
      </c>
      <c r="F4548" s="62" t="s">
        <v>1610</v>
      </c>
      <c r="G4548" s="62" t="s">
        <v>1588</v>
      </c>
      <c r="H4548" s="62" t="s">
        <v>1607</v>
      </c>
    </row>
    <row r="4549" spans="1:8" x14ac:dyDescent="0.2">
      <c r="A4549" s="27" t="s">
        <v>3642</v>
      </c>
      <c r="B4549" s="78">
        <v>40133</v>
      </c>
      <c r="C4549" s="63">
        <v>234</v>
      </c>
      <c r="D4549" s="64" t="s">
        <v>511</v>
      </c>
      <c r="E4549" s="27">
        <v>860</v>
      </c>
      <c r="F4549" s="62" t="s">
        <v>1610</v>
      </c>
      <c r="G4549" s="62" t="s">
        <v>1587</v>
      </c>
      <c r="H4549" s="62" t="s">
        <v>1597</v>
      </c>
    </row>
    <row r="4550" spans="1:8" x14ac:dyDescent="0.2">
      <c r="A4550" s="27" t="s">
        <v>3643</v>
      </c>
      <c r="B4550" s="78">
        <v>40133</v>
      </c>
      <c r="C4550" s="63">
        <v>1037</v>
      </c>
      <c r="D4550" s="64" t="s">
        <v>511</v>
      </c>
      <c r="E4550" s="27">
        <v>632.5</v>
      </c>
      <c r="F4550" s="62" t="s">
        <v>1610</v>
      </c>
      <c r="G4550" s="62" t="s">
        <v>1587</v>
      </c>
      <c r="H4550" s="62" t="s">
        <v>1557</v>
      </c>
    </row>
    <row r="4551" spans="1:8" x14ac:dyDescent="0.2">
      <c r="A4551" s="27" t="s">
        <v>3644</v>
      </c>
      <c r="B4551" s="78">
        <v>40133</v>
      </c>
      <c r="C4551" s="63">
        <v>1336</v>
      </c>
      <c r="D4551" s="64" t="s">
        <v>511</v>
      </c>
      <c r="E4551" s="27">
        <v>765</v>
      </c>
      <c r="F4551" s="62" t="s">
        <v>1610</v>
      </c>
      <c r="G4551" s="62" t="s">
        <v>1587</v>
      </c>
      <c r="H4551" s="62" t="s">
        <v>1551</v>
      </c>
    </row>
    <row r="4552" spans="1:8" x14ac:dyDescent="0.2">
      <c r="A4552" s="27" t="s">
        <v>3645</v>
      </c>
      <c r="B4552" s="78">
        <v>40133</v>
      </c>
      <c r="C4552" s="63">
        <v>518</v>
      </c>
      <c r="D4552" s="64" t="s">
        <v>511</v>
      </c>
      <c r="E4552" s="27">
        <v>370</v>
      </c>
      <c r="F4552" s="62" t="s">
        <v>1610</v>
      </c>
      <c r="G4552" s="62" t="s">
        <v>1587</v>
      </c>
      <c r="H4552" s="62" t="s">
        <v>1535</v>
      </c>
    </row>
    <row r="4553" spans="1:8" x14ac:dyDescent="0.2">
      <c r="A4553" s="27" t="s">
        <v>3646</v>
      </c>
      <c r="B4553" s="78">
        <v>40133</v>
      </c>
      <c r="C4553" s="63">
        <v>156</v>
      </c>
      <c r="D4553" s="64" t="s">
        <v>511</v>
      </c>
      <c r="E4553" s="27">
        <v>765</v>
      </c>
      <c r="F4553" s="62" t="s">
        <v>1963</v>
      </c>
      <c r="G4553" s="62" t="s">
        <v>1587</v>
      </c>
      <c r="H4553" s="62" t="s">
        <v>1528</v>
      </c>
    </row>
    <row r="4554" spans="1:8" x14ac:dyDescent="0.2">
      <c r="A4554" s="27" t="s">
        <v>3647</v>
      </c>
      <c r="B4554" s="78">
        <v>40134</v>
      </c>
      <c r="C4554" s="63">
        <v>64</v>
      </c>
      <c r="D4554" s="64" t="s">
        <v>511</v>
      </c>
      <c r="E4554" s="27">
        <v>690</v>
      </c>
      <c r="F4554" s="62" t="s">
        <v>1610</v>
      </c>
      <c r="G4554" s="62" t="s">
        <v>1587</v>
      </c>
      <c r="H4554" s="62" t="s">
        <v>1597</v>
      </c>
    </row>
    <row r="4555" spans="1:8" x14ac:dyDescent="0.2">
      <c r="A4555" s="27" t="s">
        <v>3648</v>
      </c>
      <c r="B4555" s="78">
        <v>40135</v>
      </c>
      <c r="C4555" s="63">
        <v>64</v>
      </c>
      <c r="D4555" s="64" t="s">
        <v>511</v>
      </c>
      <c r="E4555" s="27">
        <v>442</v>
      </c>
      <c r="F4555" s="62" t="s">
        <v>1610</v>
      </c>
      <c r="G4555" s="62" t="s">
        <v>1587</v>
      </c>
      <c r="H4555" s="62" t="s">
        <v>1597</v>
      </c>
    </row>
    <row r="4556" spans="1:8" x14ac:dyDescent="0.2">
      <c r="A4556" s="27" t="s">
        <v>3649</v>
      </c>
      <c r="B4556" s="78">
        <v>40137</v>
      </c>
      <c r="C4556" s="63">
        <v>1341</v>
      </c>
      <c r="D4556" s="64" t="s">
        <v>511</v>
      </c>
      <c r="E4556" s="27">
        <v>537.66999999999996</v>
      </c>
      <c r="F4556" s="62" t="s">
        <v>1594</v>
      </c>
      <c r="G4556" s="62" t="s">
        <v>1587</v>
      </c>
      <c r="H4556" s="62" t="s">
        <v>1538</v>
      </c>
    </row>
    <row r="4557" spans="1:8" x14ac:dyDescent="0.2">
      <c r="A4557" s="27" t="s">
        <v>3650</v>
      </c>
      <c r="B4557" s="78">
        <v>40137</v>
      </c>
      <c r="C4557" s="63">
        <v>384</v>
      </c>
      <c r="D4557" s="70" t="s">
        <v>714</v>
      </c>
      <c r="E4557" s="69">
        <v>10830</v>
      </c>
      <c r="F4557" s="62" t="s">
        <v>1594</v>
      </c>
      <c r="G4557" s="62" t="s">
        <v>1587</v>
      </c>
      <c r="H4557" s="62" t="s">
        <v>1597</v>
      </c>
    </row>
    <row r="4558" spans="1:8" x14ac:dyDescent="0.2">
      <c r="A4558" s="27" t="s">
        <v>3651</v>
      </c>
      <c r="B4558" s="78">
        <v>40140</v>
      </c>
      <c r="C4558" s="63">
        <v>1223</v>
      </c>
      <c r="D4558" s="64" t="s">
        <v>849</v>
      </c>
      <c r="E4558" s="27">
        <v>7650</v>
      </c>
      <c r="F4558" s="62" t="s">
        <v>1594</v>
      </c>
      <c r="G4558" s="62" t="s">
        <v>1587</v>
      </c>
      <c r="H4558" s="62" t="s">
        <v>1597</v>
      </c>
    </row>
    <row r="4559" spans="1:8" x14ac:dyDescent="0.2">
      <c r="A4559" s="27" t="s">
        <v>3652</v>
      </c>
      <c r="B4559" s="78">
        <v>40140</v>
      </c>
      <c r="C4559" s="63">
        <v>431</v>
      </c>
      <c r="D4559" s="70" t="s">
        <v>284</v>
      </c>
      <c r="E4559" s="27">
        <v>38000</v>
      </c>
      <c r="F4559" s="62" t="s">
        <v>1594</v>
      </c>
      <c r="G4559" s="62" t="s">
        <v>1587</v>
      </c>
      <c r="H4559" s="62" t="s">
        <v>1597</v>
      </c>
    </row>
    <row r="4560" spans="1:8" x14ac:dyDescent="0.2">
      <c r="A4560" s="27" t="s">
        <v>3653</v>
      </c>
      <c r="B4560" s="78">
        <v>40140</v>
      </c>
      <c r="C4560" s="63">
        <v>270</v>
      </c>
      <c r="D4560" s="70" t="s">
        <v>284</v>
      </c>
      <c r="E4560" s="27">
        <v>1310</v>
      </c>
      <c r="F4560" s="62" t="s">
        <v>1594</v>
      </c>
      <c r="G4560" s="62" t="s">
        <v>1587</v>
      </c>
      <c r="H4560" s="62" t="s">
        <v>1597</v>
      </c>
    </row>
    <row r="4561" spans="1:8" x14ac:dyDescent="0.2">
      <c r="A4561" s="27" t="s">
        <v>3654</v>
      </c>
      <c r="B4561" s="78">
        <v>40140</v>
      </c>
      <c r="C4561" s="63">
        <v>338</v>
      </c>
      <c r="D4561" s="70" t="s">
        <v>284</v>
      </c>
      <c r="E4561" s="27">
        <v>1470.31</v>
      </c>
      <c r="F4561" s="62" t="s">
        <v>1594</v>
      </c>
      <c r="G4561" s="62" t="s">
        <v>1587</v>
      </c>
      <c r="H4561" s="62" t="s">
        <v>1597</v>
      </c>
    </row>
    <row r="4562" spans="1:8" x14ac:dyDescent="0.2">
      <c r="A4562" s="27" t="s">
        <v>3655</v>
      </c>
      <c r="B4562" s="78">
        <v>40140</v>
      </c>
      <c r="C4562" s="63">
        <v>314</v>
      </c>
      <c r="D4562" s="64" t="s">
        <v>54</v>
      </c>
      <c r="E4562" s="27">
        <v>650</v>
      </c>
      <c r="F4562" s="62" t="s">
        <v>1594</v>
      </c>
      <c r="G4562" s="62" t="s">
        <v>1587</v>
      </c>
      <c r="H4562" s="62" t="s">
        <v>1597</v>
      </c>
    </row>
    <row r="4563" spans="1:8" x14ac:dyDescent="0.2">
      <c r="A4563" s="27" t="s">
        <v>3656</v>
      </c>
      <c r="B4563" s="78">
        <v>40140</v>
      </c>
      <c r="C4563" s="63">
        <v>868</v>
      </c>
      <c r="D4563" s="64" t="s">
        <v>54</v>
      </c>
      <c r="E4563" s="27">
        <v>7835</v>
      </c>
      <c r="F4563" s="62" t="s">
        <v>1594</v>
      </c>
      <c r="G4563" s="62" t="s">
        <v>1587</v>
      </c>
      <c r="H4563" s="62" t="s">
        <v>1528</v>
      </c>
    </row>
    <row r="4564" spans="1:8" x14ac:dyDescent="0.2">
      <c r="A4564" s="27" t="s">
        <v>3657</v>
      </c>
      <c r="B4564" s="78">
        <v>40140</v>
      </c>
      <c r="C4564" s="63">
        <v>1335</v>
      </c>
      <c r="D4564" s="64" t="s">
        <v>54</v>
      </c>
      <c r="E4564" s="27">
        <v>15670</v>
      </c>
      <c r="F4564" s="62" t="s">
        <v>1610</v>
      </c>
      <c r="G4564" s="62" t="s">
        <v>1587</v>
      </c>
      <c r="H4564" s="62" t="s">
        <v>1597</v>
      </c>
    </row>
    <row r="4565" spans="1:8" x14ac:dyDescent="0.2">
      <c r="A4565" s="27" t="s">
        <v>3658</v>
      </c>
      <c r="B4565" s="78">
        <v>40140</v>
      </c>
      <c r="C4565" s="63">
        <v>984</v>
      </c>
      <c r="D4565" s="64" t="s">
        <v>54</v>
      </c>
      <c r="E4565" s="27">
        <v>169237.95</v>
      </c>
      <c r="F4565" s="62" t="s">
        <v>1594</v>
      </c>
      <c r="G4565" s="62" t="s">
        <v>1587</v>
      </c>
      <c r="H4565" s="62" t="s">
        <v>1597</v>
      </c>
    </row>
    <row r="4566" spans="1:8" x14ac:dyDescent="0.2">
      <c r="A4566" s="27" t="s">
        <v>3659</v>
      </c>
      <c r="B4566" s="78">
        <v>40140</v>
      </c>
      <c r="C4566" s="63">
        <v>1183</v>
      </c>
      <c r="D4566" s="64" t="s">
        <v>54</v>
      </c>
      <c r="E4566" s="27">
        <v>-33412.949999999997</v>
      </c>
      <c r="F4566" s="62" t="s">
        <v>2921</v>
      </c>
      <c r="G4566" s="62" t="s">
        <v>1587</v>
      </c>
      <c r="H4566" s="62" t="s">
        <v>1528</v>
      </c>
    </row>
    <row r="4567" spans="1:8" x14ac:dyDescent="0.2">
      <c r="A4567" s="27" t="s">
        <v>3660</v>
      </c>
      <c r="B4567" s="78">
        <v>40140</v>
      </c>
      <c r="C4567" s="63">
        <v>1183</v>
      </c>
      <c r="D4567" s="70" t="s">
        <v>1226</v>
      </c>
      <c r="E4567" s="27">
        <v>26.53</v>
      </c>
      <c r="F4567" s="62" t="s">
        <v>2921</v>
      </c>
      <c r="G4567" s="62" t="s">
        <v>1587</v>
      </c>
      <c r="H4567" s="62" t="s">
        <v>1528</v>
      </c>
    </row>
    <row r="4568" spans="1:8" x14ac:dyDescent="0.2">
      <c r="A4568" s="27" t="s">
        <v>3661</v>
      </c>
      <c r="B4568" s="78">
        <v>40140</v>
      </c>
      <c r="C4568" s="63">
        <v>1183</v>
      </c>
      <c r="D4568" s="70" t="s">
        <v>1217</v>
      </c>
      <c r="E4568" s="27">
        <v>50.6</v>
      </c>
      <c r="F4568" s="62" t="s">
        <v>2921</v>
      </c>
      <c r="G4568" s="62" t="s">
        <v>1587</v>
      </c>
      <c r="H4568" s="62" t="s">
        <v>1528</v>
      </c>
    </row>
    <row r="4569" spans="1:8" x14ac:dyDescent="0.2">
      <c r="A4569" s="27" t="s">
        <v>3662</v>
      </c>
      <c r="B4569" s="78">
        <v>40140</v>
      </c>
      <c r="C4569" s="63">
        <v>1342</v>
      </c>
      <c r="D4569" s="64" t="s">
        <v>238</v>
      </c>
      <c r="E4569" s="27">
        <v>211</v>
      </c>
      <c r="F4569" s="62" t="s">
        <v>1594</v>
      </c>
      <c r="G4569" s="62" t="s">
        <v>1587</v>
      </c>
      <c r="H4569" s="62" t="s">
        <v>1538</v>
      </c>
    </row>
    <row r="4570" spans="1:8" x14ac:dyDescent="0.2">
      <c r="A4570" s="27" t="s">
        <v>3663</v>
      </c>
      <c r="B4570" s="78">
        <v>40140</v>
      </c>
      <c r="C4570" s="63">
        <v>539</v>
      </c>
      <c r="D4570" s="64" t="s">
        <v>238</v>
      </c>
      <c r="E4570" s="27">
        <v>6300</v>
      </c>
      <c r="F4570" s="62" t="s">
        <v>1594</v>
      </c>
      <c r="G4570" s="62" t="s">
        <v>1587</v>
      </c>
      <c r="H4570" s="62" t="s">
        <v>1538</v>
      </c>
    </row>
    <row r="4571" spans="1:8" x14ac:dyDescent="0.2">
      <c r="A4571" s="27" t="s">
        <v>3664</v>
      </c>
      <c r="B4571" s="78">
        <v>40140</v>
      </c>
      <c r="C4571" s="63">
        <v>1343</v>
      </c>
      <c r="D4571" s="64" t="s">
        <v>238</v>
      </c>
      <c r="E4571" s="27">
        <v>6200</v>
      </c>
      <c r="F4571" s="62" t="s">
        <v>1594</v>
      </c>
      <c r="G4571" s="62" t="s">
        <v>1587</v>
      </c>
      <c r="H4571" s="62" t="s">
        <v>1597</v>
      </c>
    </row>
    <row r="4572" spans="1:8" x14ac:dyDescent="0.2">
      <c r="A4572" s="27" t="s">
        <v>3665</v>
      </c>
      <c r="B4572" s="78">
        <v>40140</v>
      </c>
      <c r="C4572" s="63">
        <v>608</v>
      </c>
      <c r="D4572" s="64" t="s">
        <v>238</v>
      </c>
      <c r="E4572" s="27">
        <v>19500</v>
      </c>
      <c r="F4572" s="62" t="s">
        <v>1594</v>
      </c>
      <c r="G4572" s="62" t="s">
        <v>1587</v>
      </c>
      <c r="H4572" s="62" t="s">
        <v>1597</v>
      </c>
    </row>
    <row r="4573" spans="1:8" x14ac:dyDescent="0.2">
      <c r="A4573" s="27" t="s">
        <v>3666</v>
      </c>
      <c r="B4573" s="78">
        <v>40141</v>
      </c>
      <c r="C4573" s="63">
        <v>591</v>
      </c>
      <c r="D4573" s="64" t="s">
        <v>238</v>
      </c>
      <c r="E4573" s="27">
        <v>460</v>
      </c>
      <c r="F4573" s="62" t="s">
        <v>1594</v>
      </c>
      <c r="G4573" s="62" t="s">
        <v>1587</v>
      </c>
      <c r="H4573" s="62" t="s">
        <v>1528</v>
      </c>
    </row>
    <row r="4574" spans="1:8" x14ac:dyDescent="0.2">
      <c r="A4574" s="27" t="s">
        <v>3667</v>
      </c>
      <c r="B4574" s="78">
        <v>40143</v>
      </c>
      <c r="C4574" s="63">
        <v>1174</v>
      </c>
      <c r="D4574" s="64" t="s">
        <v>238</v>
      </c>
      <c r="E4574" s="27">
        <v>5700</v>
      </c>
      <c r="F4574" s="62" t="s">
        <v>1594</v>
      </c>
      <c r="G4574" s="62" t="s">
        <v>1587</v>
      </c>
      <c r="H4574" s="62" t="s">
        <v>1528</v>
      </c>
    </row>
    <row r="4575" spans="1:8" x14ac:dyDescent="0.2">
      <c r="A4575" s="27" t="s">
        <v>3668</v>
      </c>
      <c r="B4575" s="78">
        <v>40143</v>
      </c>
      <c r="C4575" s="63">
        <v>13</v>
      </c>
      <c r="D4575" s="70" t="s">
        <v>967</v>
      </c>
      <c r="E4575" s="27">
        <v>835</v>
      </c>
      <c r="F4575" s="62" t="s">
        <v>1594</v>
      </c>
      <c r="G4575" s="62" t="s">
        <v>1587</v>
      </c>
      <c r="H4575" s="62" t="s">
        <v>1597</v>
      </c>
    </row>
    <row r="4576" spans="1:8" x14ac:dyDescent="0.2">
      <c r="A4576" s="27" t="s">
        <v>3669</v>
      </c>
      <c r="B4576" s="78">
        <v>40144</v>
      </c>
      <c r="C4576" s="63">
        <v>181</v>
      </c>
      <c r="D4576" s="70" t="s">
        <v>967</v>
      </c>
      <c r="E4576" s="27">
        <v>-41.75</v>
      </c>
      <c r="F4576" s="62" t="s">
        <v>1610</v>
      </c>
      <c r="G4576" s="62" t="s">
        <v>1587</v>
      </c>
      <c r="H4576" s="62" t="s">
        <v>1557</v>
      </c>
    </row>
    <row r="4577" spans="1:8" x14ac:dyDescent="0.2">
      <c r="A4577" s="27" t="s">
        <v>3670</v>
      </c>
      <c r="B4577" s="78">
        <v>40147</v>
      </c>
      <c r="C4577" s="63">
        <v>868</v>
      </c>
      <c r="D4577" s="70" t="s">
        <v>967</v>
      </c>
      <c r="E4577" s="27">
        <v>186.34</v>
      </c>
      <c r="F4577" s="62" t="s">
        <v>1594</v>
      </c>
      <c r="G4577" s="62" t="s">
        <v>1587</v>
      </c>
      <c r="H4577" s="62" t="s">
        <v>1528</v>
      </c>
    </row>
    <row r="4578" spans="1:8" x14ac:dyDescent="0.2">
      <c r="A4578" s="27" t="s">
        <v>3671</v>
      </c>
      <c r="B4578" s="78">
        <v>40147</v>
      </c>
      <c r="C4578" s="63">
        <v>1344</v>
      </c>
      <c r="D4578" s="70" t="s">
        <v>967</v>
      </c>
      <c r="E4578" s="27">
        <v>740</v>
      </c>
      <c r="F4578" s="62" t="s">
        <v>1610</v>
      </c>
      <c r="G4578" s="62" t="s">
        <v>1587</v>
      </c>
      <c r="H4578" s="62" t="s">
        <v>1597</v>
      </c>
    </row>
    <row r="4579" spans="1:8" x14ac:dyDescent="0.2">
      <c r="A4579" s="27" t="s">
        <v>3672</v>
      </c>
      <c r="B4579" s="78">
        <v>40147</v>
      </c>
      <c r="C4579" s="63">
        <v>1345</v>
      </c>
      <c r="D4579" s="70" t="s">
        <v>967</v>
      </c>
      <c r="E4579" s="27">
        <v>797.9</v>
      </c>
      <c r="F4579" s="62" t="s">
        <v>1594</v>
      </c>
      <c r="G4579" s="62" t="s">
        <v>1587</v>
      </c>
      <c r="H4579" s="62" t="s">
        <v>1528</v>
      </c>
    </row>
    <row r="4580" spans="1:8" x14ac:dyDescent="0.2">
      <c r="A4580" s="27" t="s">
        <v>3673</v>
      </c>
      <c r="B4580" s="78">
        <v>40147</v>
      </c>
      <c r="C4580" s="63">
        <v>1345</v>
      </c>
      <c r="D4580" s="70" t="s">
        <v>967</v>
      </c>
      <c r="E4580" s="27">
        <v>807.8</v>
      </c>
      <c r="F4580" s="62" t="s">
        <v>1594</v>
      </c>
      <c r="G4580" s="62" t="s">
        <v>1587</v>
      </c>
      <c r="H4580" s="62" t="s">
        <v>1528</v>
      </c>
    </row>
    <row r="4581" spans="1:8" x14ac:dyDescent="0.2">
      <c r="A4581" s="27" t="s">
        <v>3674</v>
      </c>
      <c r="B4581" s="78">
        <v>40148</v>
      </c>
      <c r="C4581" s="63">
        <v>1305</v>
      </c>
      <c r="D4581" s="64" t="s">
        <v>1108</v>
      </c>
      <c r="E4581" s="27">
        <v>354.88</v>
      </c>
      <c r="F4581" s="62" t="s">
        <v>1610</v>
      </c>
      <c r="G4581" s="62" t="s">
        <v>1587</v>
      </c>
      <c r="H4581" s="62" t="s">
        <v>1535</v>
      </c>
    </row>
    <row r="4582" spans="1:8" x14ac:dyDescent="0.2">
      <c r="A4582" s="27" t="s">
        <v>3675</v>
      </c>
      <c r="B4582" s="78">
        <v>40148</v>
      </c>
      <c r="C4582" s="63">
        <v>1340</v>
      </c>
      <c r="D4582" s="64" t="s">
        <v>1108</v>
      </c>
      <c r="E4582" s="27">
        <v>295</v>
      </c>
      <c r="F4582" s="62" t="s">
        <v>1963</v>
      </c>
      <c r="G4582" s="62" t="s">
        <v>1587</v>
      </c>
      <c r="H4582" s="62" t="s">
        <v>1551</v>
      </c>
    </row>
    <row r="4583" spans="1:8" x14ac:dyDescent="0.2">
      <c r="A4583" s="27" t="s">
        <v>3676</v>
      </c>
      <c r="B4583" s="78">
        <v>40148</v>
      </c>
      <c r="C4583" s="63">
        <v>1340</v>
      </c>
      <c r="D4583" s="64" t="s">
        <v>1078</v>
      </c>
      <c r="E4583" s="27">
        <v>440</v>
      </c>
      <c r="F4583" s="62" t="s">
        <v>1963</v>
      </c>
      <c r="G4583" s="62" t="s">
        <v>1587</v>
      </c>
      <c r="H4583" s="62" t="s">
        <v>1551</v>
      </c>
    </row>
    <row r="4584" spans="1:8" x14ac:dyDescent="0.2">
      <c r="A4584" s="27" t="s">
        <v>3677</v>
      </c>
      <c r="B4584" s="78">
        <v>40148</v>
      </c>
      <c r="C4584" s="63">
        <v>1183</v>
      </c>
      <c r="D4584" s="64" t="s">
        <v>1078</v>
      </c>
      <c r="E4584" s="27">
        <v>507.8</v>
      </c>
      <c r="F4584" s="62" t="s">
        <v>2921</v>
      </c>
      <c r="G4584" s="62" t="s">
        <v>1587</v>
      </c>
      <c r="H4584" s="62" t="s">
        <v>1528</v>
      </c>
    </row>
    <row r="4585" spans="1:8" x14ac:dyDescent="0.2">
      <c r="A4585" s="27" t="s">
        <v>3678</v>
      </c>
      <c r="B4585" s="78">
        <v>40148</v>
      </c>
      <c r="C4585" s="63">
        <v>1183</v>
      </c>
      <c r="D4585" s="70" t="s">
        <v>1180</v>
      </c>
      <c r="E4585" s="27">
        <v>303.97000000000003</v>
      </c>
      <c r="F4585" s="62" t="s">
        <v>2921</v>
      </c>
      <c r="G4585" s="62" t="s">
        <v>1587</v>
      </c>
      <c r="H4585" s="62" t="s">
        <v>1528</v>
      </c>
    </row>
    <row r="4586" spans="1:8" x14ac:dyDescent="0.2">
      <c r="A4586" s="27" t="s">
        <v>3679</v>
      </c>
      <c r="B4586" s="78">
        <v>40148</v>
      </c>
      <c r="C4586" s="63">
        <v>824</v>
      </c>
      <c r="D4586" s="70" t="s">
        <v>1180</v>
      </c>
      <c r="E4586" s="27">
        <v>167.17</v>
      </c>
      <c r="F4586" s="62" t="s">
        <v>1610</v>
      </c>
      <c r="G4586" s="62" t="s">
        <v>1587</v>
      </c>
      <c r="H4586" s="62" t="s">
        <v>1544</v>
      </c>
    </row>
    <row r="4587" spans="1:8" x14ac:dyDescent="0.2">
      <c r="A4587" s="27" t="s">
        <v>3680</v>
      </c>
      <c r="B4587" s="78">
        <v>40148</v>
      </c>
      <c r="C4587" s="63">
        <v>456</v>
      </c>
      <c r="D4587" s="70" t="s">
        <v>1195</v>
      </c>
      <c r="E4587" s="27">
        <v>107.51</v>
      </c>
      <c r="F4587" s="62" t="s">
        <v>1610</v>
      </c>
      <c r="G4587" s="62" t="s">
        <v>1587</v>
      </c>
      <c r="H4587" s="62" t="s">
        <v>1528</v>
      </c>
    </row>
    <row r="4588" spans="1:8" x14ac:dyDescent="0.2">
      <c r="A4588" s="27" t="s">
        <v>3681</v>
      </c>
      <c r="B4588" s="78">
        <v>40149</v>
      </c>
      <c r="C4588" s="63">
        <v>11</v>
      </c>
      <c r="D4588" s="64" t="s">
        <v>1248</v>
      </c>
      <c r="E4588" s="27">
        <v>775.86</v>
      </c>
      <c r="F4588" s="62" t="s">
        <v>1594</v>
      </c>
      <c r="G4588" s="62" t="s">
        <v>1587</v>
      </c>
      <c r="H4588" s="62" t="s">
        <v>1538</v>
      </c>
    </row>
    <row r="4589" spans="1:8" x14ac:dyDescent="0.2">
      <c r="A4589" s="27" t="s">
        <v>3682</v>
      </c>
      <c r="B4589" s="78">
        <v>40149</v>
      </c>
      <c r="C4589" s="63">
        <v>912</v>
      </c>
      <c r="D4589" s="64" t="s">
        <v>446</v>
      </c>
      <c r="E4589" s="27">
        <v>11505</v>
      </c>
      <c r="F4589" s="62" t="s">
        <v>2921</v>
      </c>
      <c r="G4589" s="62" t="s">
        <v>1588</v>
      </c>
      <c r="H4589" s="62" t="s">
        <v>2271</v>
      </c>
    </row>
    <row r="4590" spans="1:8" x14ac:dyDescent="0.2">
      <c r="A4590" s="27" t="s">
        <v>3683</v>
      </c>
      <c r="B4590" s="78">
        <v>40149</v>
      </c>
      <c r="C4590" s="63">
        <v>1346</v>
      </c>
      <c r="D4590" s="70" t="s">
        <v>1140</v>
      </c>
      <c r="E4590" s="27">
        <v>292.63</v>
      </c>
      <c r="F4590" s="62" t="s">
        <v>2921</v>
      </c>
      <c r="G4590" s="62" t="s">
        <v>1587</v>
      </c>
    </row>
    <row r="4591" spans="1:8" x14ac:dyDescent="0.2">
      <c r="A4591" s="27" t="s">
        <v>3684</v>
      </c>
      <c r="B4591" s="78">
        <v>40156</v>
      </c>
      <c r="C4591" s="63">
        <v>234</v>
      </c>
      <c r="D4591" s="70" t="s">
        <v>119</v>
      </c>
      <c r="E4591" s="27">
        <v>15800</v>
      </c>
      <c r="F4591" s="62" t="s">
        <v>1594</v>
      </c>
      <c r="G4591" s="62" t="s">
        <v>1587</v>
      </c>
      <c r="H4591" s="62" t="s">
        <v>1597</v>
      </c>
    </row>
    <row r="4592" spans="1:8" x14ac:dyDescent="0.2">
      <c r="A4592" s="27" t="s">
        <v>3685</v>
      </c>
      <c r="B4592" s="78">
        <v>40156</v>
      </c>
      <c r="C4592" s="63">
        <v>676</v>
      </c>
      <c r="D4592" s="64" t="s">
        <v>119</v>
      </c>
      <c r="E4592" s="27">
        <v>9625</v>
      </c>
      <c r="F4592" s="62" t="s">
        <v>1610</v>
      </c>
      <c r="G4592" s="62" t="s">
        <v>1587</v>
      </c>
      <c r="H4592" s="62" t="s">
        <v>1597</v>
      </c>
    </row>
    <row r="4593" spans="1:8" x14ac:dyDescent="0.2">
      <c r="A4593" s="27" t="s">
        <v>3686</v>
      </c>
      <c r="B4593" s="78">
        <v>40156</v>
      </c>
      <c r="C4593" s="63">
        <v>456</v>
      </c>
      <c r="D4593" s="64" t="s">
        <v>119</v>
      </c>
      <c r="E4593" s="27">
        <v>28000</v>
      </c>
      <c r="F4593" s="62" t="s">
        <v>1610</v>
      </c>
      <c r="G4593" s="62" t="s">
        <v>1587</v>
      </c>
      <c r="H4593" s="62" t="s">
        <v>1528</v>
      </c>
    </row>
    <row r="4594" spans="1:8" x14ac:dyDescent="0.2">
      <c r="A4594" s="27" t="s">
        <v>3687</v>
      </c>
      <c r="B4594" s="78">
        <v>40156</v>
      </c>
      <c r="C4594" s="63">
        <v>844</v>
      </c>
      <c r="D4594" s="64" t="s">
        <v>119</v>
      </c>
      <c r="E4594" s="27">
        <v>1351.78</v>
      </c>
      <c r="F4594" s="62" t="s">
        <v>1610</v>
      </c>
      <c r="G4594" s="62" t="s">
        <v>1587</v>
      </c>
      <c r="H4594" s="62" t="s">
        <v>1597</v>
      </c>
    </row>
    <row r="4595" spans="1:8" x14ac:dyDescent="0.2">
      <c r="A4595" s="27" t="s">
        <v>3688</v>
      </c>
      <c r="B4595" s="78">
        <v>40157</v>
      </c>
      <c r="C4595" s="63">
        <v>1347</v>
      </c>
      <c r="D4595" s="64" t="s">
        <v>119</v>
      </c>
      <c r="E4595" s="27">
        <v>7935</v>
      </c>
      <c r="F4595" s="62" t="s">
        <v>1610</v>
      </c>
      <c r="G4595" s="62" t="s">
        <v>1587</v>
      </c>
      <c r="H4595" s="62" t="s">
        <v>1538</v>
      </c>
    </row>
    <row r="4596" spans="1:8" x14ac:dyDescent="0.2">
      <c r="A4596" s="27" t="s">
        <v>3689</v>
      </c>
      <c r="B4596" s="78">
        <v>40157</v>
      </c>
      <c r="C4596" s="63">
        <v>234</v>
      </c>
      <c r="D4596" s="64" t="s">
        <v>119</v>
      </c>
      <c r="E4596" s="27">
        <v>12190</v>
      </c>
      <c r="F4596" s="62" t="s">
        <v>1610</v>
      </c>
      <c r="G4596" s="62" t="s">
        <v>1587</v>
      </c>
      <c r="H4596" s="62" t="s">
        <v>1597</v>
      </c>
    </row>
    <row r="4597" spans="1:8" x14ac:dyDescent="0.2">
      <c r="A4597" s="27" t="s">
        <v>3690</v>
      </c>
      <c r="B4597" s="78">
        <v>40157</v>
      </c>
      <c r="C4597" s="63">
        <v>754</v>
      </c>
      <c r="D4597" s="64" t="s">
        <v>119</v>
      </c>
      <c r="E4597" s="27">
        <v>17.760000000000002</v>
      </c>
      <c r="F4597" s="62" t="s">
        <v>1610</v>
      </c>
      <c r="G4597" s="62" t="s">
        <v>1587</v>
      </c>
      <c r="H4597" s="62" t="s">
        <v>1597</v>
      </c>
    </row>
    <row r="4598" spans="1:8" x14ac:dyDescent="0.2">
      <c r="A4598" s="27" t="s">
        <v>3691</v>
      </c>
      <c r="B4598" s="78">
        <v>40158</v>
      </c>
      <c r="C4598" s="63">
        <v>290</v>
      </c>
      <c r="D4598" s="64" t="s">
        <v>432</v>
      </c>
      <c r="E4598" s="27">
        <v>12416</v>
      </c>
      <c r="F4598" s="62" t="s">
        <v>3037</v>
      </c>
      <c r="G4598" s="62" t="s">
        <v>1587</v>
      </c>
      <c r="H4598" s="62" t="s">
        <v>1528</v>
      </c>
    </row>
    <row r="4599" spans="1:8" x14ac:dyDescent="0.2">
      <c r="A4599" s="27" t="s">
        <v>3692</v>
      </c>
      <c r="B4599" s="78">
        <v>40158</v>
      </c>
      <c r="C4599" s="63">
        <v>290</v>
      </c>
      <c r="D4599" s="64" t="s">
        <v>707</v>
      </c>
      <c r="E4599" s="27">
        <v>1982</v>
      </c>
      <c r="F4599" s="62" t="s">
        <v>1594</v>
      </c>
      <c r="G4599" s="62" t="s">
        <v>1587</v>
      </c>
      <c r="H4599" s="62" t="s">
        <v>1528</v>
      </c>
    </row>
    <row r="4600" spans="1:8" x14ac:dyDescent="0.2">
      <c r="A4600" s="27" t="s">
        <v>3693</v>
      </c>
      <c r="B4600" s="78">
        <v>40161</v>
      </c>
      <c r="C4600" s="63">
        <v>779</v>
      </c>
      <c r="D4600" s="64" t="s">
        <v>707</v>
      </c>
      <c r="E4600" s="27">
        <v>171.3</v>
      </c>
      <c r="F4600" s="62" t="s">
        <v>1594</v>
      </c>
      <c r="G4600" s="62" t="s">
        <v>1587</v>
      </c>
      <c r="H4600" s="62" t="s">
        <v>1548</v>
      </c>
    </row>
    <row r="4601" spans="1:8" x14ac:dyDescent="0.2">
      <c r="A4601" s="27" t="s">
        <v>3694</v>
      </c>
      <c r="B4601" s="78">
        <v>40161</v>
      </c>
      <c r="C4601" s="63">
        <v>19</v>
      </c>
      <c r="D4601" s="70" t="s">
        <v>1401</v>
      </c>
      <c r="E4601" s="27">
        <v>190</v>
      </c>
      <c r="F4601" s="62" t="s">
        <v>1594</v>
      </c>
      <c r="G4601" s="62" t="s">
        <v>1587</v>
      </c>
      <c r="H4601" s="62" t="s">
        <v>1528</v>
      </c>
    </row>
    <row r="4602" spans="1:8" x14ac:dyDescent="0.2">
      <c r="A4602" s="27" t="s">
        <v>2861</v>
      </c>
      <c r="B4602" s="78">
        <v>40161</v>
      </c>
      <c r="C4602" s="63">
        <v>683</v>
      </c>
      <c r="D4602" s="64" t="s">
        <v>293</v>
      </c>
      <c r="E4602" s="27">
        <v>24000</v>
      </c>
      <c r="F4602" s="62" t="s">
        <v>1594</v>
      </c>
      <c r="G4602" s="62" t="s">
        <v>1587</v>
      </c>
      <c r="H4602" s="62" t="s">
        <v>1538</v>
      </c>
    </row>
    <row r="4603" spans="1:8" x14ac:dyDescent="0.2">
      <c r="A4603" s="27" t="s">
        <v>3695</v>
      </c>
      <c r="B4603" s="78">
        <v>40161</v>
      </c>
      <c r="C4603" s="63">
        <v>11</v>
      </c>
      <c r="D4603" s="70" t="s">
        <v>578</v>
      </c>
      <c r="E4603" s="27">
        <v>5305</v>
      </c>
      <c r="F4603" s="62" t="s">
        <v>1594</v>
      </c>
      <c r="G4603" s="62" t="s">
        <v>1587</v>
      </c>
      <c r="H4603" s="62" t="s">
        <v>1538</v>
      </c>
    </row>
    <row r="4604" spans="1:8" x14ac:dyDescent="0.2">
      <c r="A4604" s="27" t="s">
        <v>3696</v>
      </c>
      <c r="B4604" s="78">
        <v>40161</v>
      </c>
      <c r="C4604" s="63">
        <v>11</v>
      </c>
      <c r="D4604" s="27" t="s">
        <v>1028</v>
      </c>
      <c r="E4604" s="27">
        <v>1520</v>
      </c>
      <c r="F4604" s="62" t="s">
        <v>1594</v>
      </c>
      <c r="G4604" s="62" t="s">
        <v>1587</v>
      </c>
      <c r="H4604" s="62" t="s">
        <v>1538</v>
      </c>
    </row>
    <row r="4605" spans="1:8" x14ac:dyDescent="0.2">
      <c r="A4605" s="27" t="s">
        <v>3697</v>
      </c>
      <c r="B4605" s="78">
        <v>40161</v>
      </c>
      <c r="C4605" s="63">
        <v>234</v>
      </c>
      <c r="D4605" s="70" t="s">
        <v>1028</v>
      </c>
      <c r="E4605" s="27">
        <v>104.6</v>
      </c>
      <c r="F4605" s="62" t="s">
        <v>1594</v>
      </c>
      <c r="G4605" s="62" t="s">
        <v>1587</v>
      </c>
      <c r="H4605" s="62" t="s">
        <v>1597</v>
      </c>
    </row>
    <row r="4606" spans="1:8" x14ac:dyDescent="0.2">
      <c r="A4606" s="27" t="s">
        <v>3698</v>
      </c>
      <c r="B4606" s="78">
        <v>40161</v>
      </c>
      <c r="C4606" s="63">
        <v>226</v>
      </c>
      <c r="D4606" s="70" t="s">
        <v>1028</v>
      </c>
      <c r="E4606" s="27">
        <v>1250.75</v>
      </c>
      <c r="F4606" s="62" t="s">
        <v>1594</v>
      </c>
      <c r="G4606" s="62" t="s">
        <v>1587</v>
      </c>
      <c r="H4606" s="62" t="s">
        <v>1597</v>
      </c>
    </row>
    <row r="4607" spans="1:8" x14ac:dyDescent="0.2">
      <c r="A4607" s="27" t="s">
        <v>3699</v>
      </c>
      <c r="B4607" s="78">
        <v>40161</v>
      </c>
      <c r="C4607" s="63">
        <v>633</v>
      </c>
      <c r="D4607" s="64" t="s">
        <v>836</v>
      </c>
      <c r="E4607" s="27">
        <v>1342.1</v>
      </c>
      <c r="F4607" s="62" t="s">
        <v>1594</v>
      </c>
      <c r="G4607" s="62" t="s">
        <v>1587</v>
      </c>
      <c r="H4607" s="62" t="s">
        <v>2964</v>
      </c>
    </row>
    <row r="4608" spans="1:8" x14ac:dyDescent="0.2">
      <c r="A4608" s="27" t="s">
        <v>3700</v>
      </c>
      <c r="B4608" s="78">
        <v>40161</v>
      </c>
      <c r="C4608" s="63">
        <v>989</v>
      </c>
      <c r="D4608" s="64" t="s">
        <v>836</v>
      </c>
      <c r="E4608" s="27">
        <v>199.51</v>
      </c>
      <c r="F4608" s="62" t="s">
        <v>1594</v>
      </c>
      <c r="G4608" s="62" t="s">
        <v>1587</v>
      </c>
      <c r="H4608" s="62" t="s">
        <v>3122</v>
      </c>
    </row>
    <row r="4609" spans="1:8" x14ac:dyDescent="0.2">
      <c r="A4609" s="27" t="s">
        <v>3701</v>
      </c>
      <c r="B4609" s="78">
        <v>40162</v>
      </c>
      <c r="C4609" s="63">
        <v>234</v>
      </c>
      <c r="D4609" s="70" t="s">
        <v>647</v>
      </c>
      <c r="E4609" s="27">
        <v>12100</v>
      </c>
      <c r="F4609" s="62" t="s">
        <v>1594</v>
      </c>
      <c r="G4609" s="62" t="s">
        <v>1587</v>
      </c>
      <c r="H4609" s="62" t="s">
        <v>1597</v>
      </c>
    </row>
    <row r="4610" spans="1:8" x14ac:dyDescent="0.2">
      <c r="A4610" s="27" t="s">
        <v>3702</v>
      </c>
      <c r="B4610" s="78">
        <v>40162</v>
      </c>
      <c r="C4610" s="63">
        <v>558</v>
      </c>
      <c r="D4610" s="70" t="s">
        <v>187</v>
      </c>
      <c r="E4610" s="27">
        <v>26000</v>
      </c>
      <c r="F4610" s="62" t="s">
        <v>1594</v>
      </c>
      <c r="G4610" s="62" t="s">
        <v>1588</v>
      </c>
      <c r="H4610" s="62" t="s">
        <v>1607</v>
      </c>
    </row>
    <row r="4611" spans="1:8" x14ac:dyDescent="0.2">
      <c r="A4611" s="27" t="s">
        <v>3703</v>
      </c>
      <c r="B4611" s="78">
        <v>40162</v>
      </c>
      <c r="C4611" s="63">
        <v>1349</v>
      </c>
      <c r="D4611" s="70" t="s">
        <v>187</v>
      </c>
      <c r="E4611" s="27">
        <v>16500</v>
      </c>
      <c r="F4611" s="62" t="s">
        <v>1594</v>
      </c>
      <c r="G4611" s="62" t="s">
        <v>1587</v>
      </c>
      <c r="H4611" s="62" t="s">
        <v>1597</v>
      </c>
    </row>
    <row r="4612" spans="1:8" x14ac:dyDescent="0.2">
      <c r="A4612" s="27" t="s">
        <v>3704</v>
      </c>
      <c r="B4612" s="78">
        <v>40162</v>
      </c>
      <c r="C4612" s="63">
        <v>333</v>
      </c>
      <c r="D4612" s="70" t="s">
        <v>842</v>
      </c>
      <c r="E4612" s="27">
        <v>1335</v>
      </c>
      <c r="F4612" s="62" t="s">
        <v>1594</v>
      </c>
      <c r="G4612" s="62" t="s">
        <v>1587</v>
      </c>
      <c r="H4612" s="62" t="s">
        <v>1557</v>
      </c>
    </row>
    <row r="4613" spans="1:8" x14ac:dyDescent="0.2">
      <c r="A4613" s="27" t="s">
        <v>3705</v>
      </c>
      <c r="B4613" s="78">
        <v>40162</v>
      </c>
      <c r="C4613" s="63">
        <v>1350</v>
      </c>
      <c r="D4613" s="64" t="s">
        <v>975</v>
      </c>
      <c r="E4613" s="27">
        <v>780</v>
      </c>
      <c r="F4613" s="62" t="s">
        <v>1594</v>
      </c>
      <c r="G4613" s="62" t="s">
        <v>1587</v>
      </c>
      <c r="H4613" s="62" t="s">
        <v>1528</v>
      </c>
    </row>
    <row r="4614" spans="1:8" x14ac:dyDescent="0.2">
      <c r="A4614" s="27" t="s">
        <v>3706</v>
      </c>
      <c r="B4614" s="78">
        <v>40162</v>
      </c>
      <c r="C4614" s="63">
        <v>1056</v>
      </c>
      <c r="D4614" s="70" t="s">
        <v>1309</v>
      </c>
      <c r="E4614" s="27">
        <v>574.24</v>
      </c>
      <c r="F4614" s="62" t="s">
        <v>1594</v>
      </c>
      <c r="G4614" s="62" t="s">
        <v>1587</v>
      </c>
      <c r="H4614" s="62" t="s">
        <v>1528</v>
      </c>
    </row>
    <row r="4615" spans="1:8" x14ac:dyDescent="0.2">
      <c r="A4615" s="27" t="s">
        <v>3707</v>
      </c>
      <c r="B4615" s="78">
        <v>40162</v>
      </c>
      <c r="C4615" s="63">
        <v>1348</v>
      </c>
      <c r="D4615" s="70" t="s">
        <v>1427</v>
      </c>
      <c r="E4615" s="27">
        <v>37.75</v>
      </c>
      <c r="F4615" s="62" t="s">
        <v>1610</v>
      </c>
      <c r="G4615" s="62" t="s">
        <v>1587</v>
      </c>
      <c r="H4615" s="62" t="s">
        <v>1544</v>
      </c>
    </row>
    <row r="4616" spans="1:8" x14ac:dyDescent="0.2">
      <c r="A4616" s="27" t="s">
        <v>3708</v>
      </c>
      <c r="B4616" s="78">
        <v>40162</v>
      </c>
      <c r="C4616" s="63">
        <v>475</v>
      </c>
      <c r="D4616" s="64" t="s">
        <v>454</v>
      </c>
      <c r="E4616" s="27">
        <v>678</v>
      </c>
      <c r="F4616" s="62" t="s">
        <v>1610</v>
      </c>
      <c r="G4616" s="62" t="s">
        <v>1587</v>
      </c>
      <c r="H4616" s="62" t="s">
        <v>1597</v>
      </c>
    </row>
    <row r="4617" spans="1:8" x14ac:dyDescent="0.2">
      <c r="A4617" s="27" t="s">
        <v>3709</v>
      </c>
      <c r="B4617" s="78">
        <v>40162</v>
      </c>
      <c r="C4617" s="63">
        <v>64</v>
      </c>
      <c r="D4617" s="64" t="s">
        <v>454</v>
      </c>
      <c r="E4617" s="27">
        <v>3475</v>
      </c>
      <c r="F4617" s="62" t="s">
        <v>1610</v>
      </c>
      <c r="G4617" s="62" t="s">
        <v>1587</v>
      </c>
      <c r="H4617" s="62" t="s">
        <v>1597</v>
      </c>
    </row>
    <row r="4618" spans="1:8" x14ac:dyDescent="0.2">
      <c r="A4618" s="27" t="s">
        <v>3710</v>
      </c>
      <c r="B4618" s="78">
        <v>40162</v>
      </c>
      <c r="C4618" s="63">
        <v>64</v>
      </c>
      <c r="D4618" s="64" t="s">
        <v>454</v>
      </c>
      <c r="E4618" s="27">
        <v>2390.02</v>
      </c>
      <c r="F4618" s="62" t="s">
        <v>1610</v>
      </c>
      <c r="G4618" s="62" t="s">
        <v>1587</v>
      </c>
      <c r="H4618" s="62" t="s">
        <v>1597</v>
      </c>
    </row>
    <row r="4619" spans="1:8" x14ac:dyDescent="0.2">
      <c r="A4619" s="27" t="s">
        <v>3711</v>
      </c>
      <c r="B4619" s="78">
        <v>40162</v>
      </c>
      <c r="C4619" s="63">
        <v>925</v>
      </c>
      <c r="D4619" s="64" t="s">
        <v>454</v>
      </c>
      <c r="E4619" s="27">
        <v>3553.19</v>
      </c>
      <c r="F4619" s="62" t="s">
        <v>1610</v>
      </c>
      <c r="G4619" s="62" t="s">
        <v>1587</v>
      </c>
      <c r="H4619" s="62" t="s">
        <v>1538</v>
      </c>
    </row>
    <row r="4620" spans="1:8" x14ac:dyDescent="0.2">
      <c r="A4620" s="27" t="s">
        <v>3712</v>
      </c>
      <c r="B4620" s="78">
        <v>40162</v>
      </c>
      <c r="C4620" s="63">
        <v>1258</v>
      </c>
      <c r="D4620" s="64" t="s">
        <v>454</v>
      </c>
      <c r="E4620" s="27">
        <v>690.63</v>
      </c>
      <c r="F4620" s="62" t="s">
        <v>1594</v>
      </c>
      <c r="G4620" s="62" t="s">
        <v>1587</v>
      </c>
      <c r="H4620" s="62" t="s">
        <v>1528</v>
      </c>
    </row>
    <row r="4621" spans="1:8" x14ac:dyDescent="0.2">
      <c r="A4621" s="27" t="s">
        <v>3713</v>
      </c>
      <c r="B4621" s="78">
        <v>40164</v>
      </c>
      <c r="C4621" s="63">
        <v>1344</v>
      </c>
      <c r="D4621" s="64" t="s">
        <v>454</v>
      </c>
      <c r="E4621" s="27">
        <v>327.42</v>
      </c>
      <c r="F4621" s="62" t="s">
        <v>1610</v>
      </c>
      <c r="G4621" s="62" t="s">
        <v>1587</v>
      </c>
      <c r="H4621" s="62" t="s">
        <v>1597</v>
      </c>
    </row>
    <row r="4622" spans="1:8" x14ac:dyDescent="0.2">
      <c r="A4622" s="27" t="s">
        <v>3714</v>
      </c>
      <c r="B4622" s="78">
        <v>40164</v>
      </c>
      <c r="C4622" s="63">
        <v>1344</v>
      </c>
      <c r="D4622" s="70" t="s">
        <v>1428</v>
      </c>
      <c r="E4622" s="27">
        <v>28.86</v>
      </c>
      <c r="F4622" s="62" t="s">
        <v>1610</v>
      </c>
      <c r="G4622" s="62" t="s">
        <v>1587</v>
      </c>
      <c r="H4622" s="62" t="s">
        <v>1597</v>
      </c>
    </row>
    <row r="4623" spans="1:8" x14ac:dyDescent="0.2">
      <c r="A4623" s="27" t="s">
        <v>3715</v>
      </c>
      <c r="B4623" s="78">
        <v>40164</v>
      </c>
      <c r="C4623" s="63">
        <v>1344</v>
      </c>
      <c r="D4623" s="70" t="s">
        <v>1007</v>
      </c>
      <c r="E4623" s="27">
        <v>3135</v>
      </c>
      <c r="F4623" s="62" t="s">
        <v>1610</v>
      </c>
      <c r="G4623" s="62" t="s">
        <v>1587</v>
      </c>
      <c r="H4623" s="62" t="s">
        <v>1597</v>
      </c>
    </row>
    <row r="4624" spans="1:8" x14ac:dyDescent="0.2">
      <c r="A4624" s="27" t="s">
        <v>3716</v>
      </c>
      <c r="B4624" s="78">
        <v>40164</v>
      </c>
      <c r="C4624" s="63">
        <v>1351</v>
      </c>
      <c r="D4624" s="64" t="s">
        <v>895</v>
      </c>
      <c r="E4624" s="27">
        <v>1021</v>
      </c>
      <c r="F4624" s="62" t="s">
        <v>1610</v>
      </c>
      <c r="G4624" s="62" t="s">
        <v>1588</v>
      </c>
      <c r="H4624" s="62" t="s">
        <v>2281</v>
      </c>
    </row>
    <row r="4625" spans="1:8" x14ac:dyDescent="0.2">
      <c r="A4625" s="27" t="s">
        <v>3717</v>
      </c>
      <c r="B4625" s="78">
        <v>40164</v>
      </c>
      <c r="C4625" s="63">
        <v>1352</v>
      </c>
      <c r="D4625" s="64" t="s">
        <v>895</v>
      </c>
      <c r="E4625" s="27">
        <v>1048.32</v>
      </c>
      <c r="F4625" s="62" t="s">
        <v>1963</v>
      </c>
      <c r="G4625" s="62" t="s">
        <v>1587</v>
      </c>
      <c r="H4625" s="62" t="s">
        <v>1528</v>
      </c>
    </row>
    <row r="4626" spans="1:8" x14ac:dyDescent="0.2">
      <c r="A4626" s="27" t="s">
        <v>3718</v>
      </c>
      <c r="B4626" s="78">
        <v>40164</v>
      </c>
      <c r="C4626" s="63">
        <v>1348</v>
      </c>
      <c r="D4626" s="62" t="s">
        <v>1229</v>
      </c>
      <c r="E4626" s="27">
        <v>11.72</v>
      </c>
      <c r="F4626" s="62" t="s">
        <v>1610</v>
      </c>
      <c r="G4626" s="62" t="s">
        <v>1587</v>
      </c>
      <c r="H4626" s="62" t="s">
        <v>1544</v>
      </c>
    </row>
    <row r="4627" spans="1:8" x14ac:dyDescent="0.2">
      <c r="A4627" s="27" t="s">
        <v>3719</v>
      </c>
      <c r="B4627" s="78">
        <v>40164</v>
      </c>
      <c r="C4627" s="63">
        <v>1353</v>
      </c>
      <c r="D4627" s="70" t="s">
        <v>3720</v>
      </c>
      <c r="E4627" s="27">
        <v>23500</v>
      </c>
      <c r="F4627" s="62" t="s">
        <v>1963</v>
      </c>
      <c r="G4627" s="62" t="s">
        <v>1587</v>
      </c>
      <c r="H4627" s="62" t="s">
        <v>1528</v>
      </c>
    </row>
    <row r="4628" spans="1:8" x14ac:dyDescent="0.2">
      <c r="A4628" s="27" t="s">
        <v>3721</v>
      </c>
      <c r="B4628" s="78">
        <v>40165</v>
      </c>
      <c r="C4628" s="63">
        <v>1263</v>
      </c>
      <c r="D4628" s="70" t="s">
        <v>449</v>
      </c>
      <c r="E4628" s="27">
        <v>24100</v>
      </c>
      <c r="F4628" s="62" t="s">
        <v>1610</v>
      </c>
      <c r="G4628" s="62" t="s">
        <v>1587</v>
      </c>
      <c r="H4628" s="62" t="s">
        <v>1538</v>
      </c>
    </row>
    <row r="4629" spans="1:8" x14ac:dyDescent="0.2">
      <c r="A4629" s="27" t="s">
        <v>3722</v>
      </c>
      <c r="B4629" s="78">
        <v>40165</v>
      </c>
      <c r="C4629" s="63">
        <v>1354</v>
      </c>
      <c r="D4629" s="70" t="s">
        <v>449</v>
      </c>
      <c r="E4629" s="27">
        <v>-2900</v>
      </c>
      <c r="F4629" s="62" t="s">
        <v>1610</v>
      </c>
      <c r="G4629" s="62" t="s">
        <v>1587</v>
      </c>
      <c r="H4629" s="62" t="s">
        <v>1557</v>
      </c>
    </row>
    <row r="4630" spans="1:8" x14ac:dyDescent="0.2">
      <c r="A4630" s="27" t="s">
        <v>3723</v>
      </c>
      <c r="B4630" s="78">
        <v>40165</v>
      </c>
      <c r="C4630" s="63">
        <v>64</v>
      </c>
      <c r="D4630" s="70" t="s">
        <v>32</v>
      </c>
      <c r="E4630" s="27">
        <v>550875</v>
      </c>
      <c r="F4630" s="62" t="s">
        <v>1610</v>
      </c>
      <c r="G4630" s="62" t="s">
        <v>1587</v>
      </c>
      <c r="H4630" s="62" t="s">
        <v>1597</v>
      </c>
    </row>
    <row r="4631" spans="1:8" x14ac:dyDescent="0.2">
      <c r="A4631" s="27" t="s">
        <v>3724</v>
      </c>
      <c r="B4631" s="78">
        <v>40165</v>
      </c>
      <c r="C4631" s="63">
        <v>1304</v>
      </c>
      <c r="D4631" s="70" t="s">
        <v>214</v>
      </c>
      <c r="E4631" s="27">
        <v>48900</v>
      </c>
      <c r="F4631" s="62" t="s">
        <v>2921</v>
      </c>
      <c r="G4631" s="62" t="s">
        <v>1588</v>
      </c>
      <c r="H4631" s="62" t="s">
        <v>2975</v>
      </c>
    </row>
    <row r="4632" spans="1:8" x14ac:dyDescent="0.2">
      <c r="A4632" s="27" t="s">
        <v>3725</v>
      </c>
      <c r="B4632" s="78">
        <v>40165</v>
      </c>
      <c r="C4632" s="63">
        <v>1351</v>
      </c>
      <c r="D4632" s="70" t="s">
        <v>132</v>
      </c>
      <c r="E4632" s="27">
        <v>-67900</v>
      </c>
      <c r="F4632" s="62" t="s">
        <v>1610</v>
      </c>
      <c r="G4632" s="62" t="s">
        <v>1588</v>
      </c>
      <c r="H4632" s="62" t="s">
        <v>2281</v>
      </c>
    </row>
    <row r="4633" spans="1:8" x14ac:dyDescent="0.2">
      <c r="A4633" s="27" t="s">
        <v>3726</v>
      </c>
      <c r="B4633" s="78">
        <v>40168</v>
      </c>
      <c r="C4633" s="63">
        <v>7</v>
      </c>
      <c r="D4633" s="70" t="s">
        <v>132</v>
      </c>
      <c r="E4633" s="27">
        <v>-67900</v>
      </c>
      <c r="F4633" s="62" t="s">
        <v>1963</v>
      </c>
      <c r="G4633" s="62" t="s">
        <v>1587</v>
      </c>
      <c r="H4633" s="62" t="s">
        <v>1528</v>
      </c>
    </row>
    <row r="4634" spans="1:8" x14ac:dyDescent="0.2">
      <c r="A4634" s="27" t="s">
        <v>3727</v>
      </c>
      <c r="B4634" s="78">
        <v>40168</v>
      </c>
      <c r="C4634" s="63">
        <v>638</v>
      </c>
      <c r="D4634" s="70" t="s">
        <v>132</v>
      </c>
      <c r="E4634" s="27">
        <v>67900</v>
      </c>
      <c r="F4634" s="62" t="s">
        <v>1610</v>
      </c>
      <c r="G4634" s="62" t="s">
        <v>1587</v>
      </c>
      <c r="H4634" s="62" t="s">
        <v>1544</v>
      </c>
    </row>
    <row r="4635" spans="1:8" x14ac:dyDescent="0.2">
      <c r="A4635" s="27" t="s">
        <v>3728</v>
      </c>
      <c r="B4635" s="78">
        <v>40168</v>
      </c>
      <c r="C4635" s="63">
        <v>638</v>
      </c>
      <c r="D4635" s="64" t="s">
        <v>132</v>
      </c>
      <c r="E4635" s="27">
        <v>-1500</v>
      </c>
      <c r="F4635" s="62" t="s">
        <v>1610</v>
      </c>
      <c r="G4635" s="62" t="s">
        <v>1587</v>
      </c>
      <c r="H4635" s="62" t="s">
        <v>1544</v>
      </c>
    </row>
    <row r="4636" spans="1:8" x14ac:dyDescent="0.2">
      <c r="A4636" s="27" t="s">
        <v>3729</v>
      </c>
      <c r="B4636" s="78">
        <v>40168</v>
      </c>
      <c r="C4636" s="63">
        <v>475</v>
      </c>
      <c r="D4636" s="70" t="s">
        <v>890</v>
      </c>
      <c r="E4636" s="27">
        <v>6630</v>
      </c>
      <c r="F4636" s="62" t="s">
        <v>1610</v>
      </c>
      <c r="G4636" s="62" t="s">
        <v>1587</v>
      </c>
      <c r="H4636" s="62" t="s">
        <v>1597</v>
      </c>
    </row>
    <row r="4637" spans="1:8" x14ac:dyDescent="0.2">
      <c r="A4637" s="27" t="s">
        <v>3730</v>
      </c>
      <c r="B4637" s="78">
        <v>40168</v>
      </c>
      <c r="C4637" s="63">
        <v>494</v>
      </c>
      <c r="D4637" s="64" t="s">
        <v>100</v>
      </c>
      <c r="E4637" s="27">
        <v>441.41</v>
      </c>
      <c r="F4637" s="62" t="s">
        <v>1594</v>
      </c>
      <c r="G4637" s="62" t="s">
        <v>1587</v>
      </c>
      <c r="H4637" s="62" t="s">
        <v>1597</v>
      </c>
    </row>
    <row r="4638" spans="1:8" x14ac:dyDescent="0.2">
      <c r="A4638" s="27" t="s">
        <v>3731</v>
      </c>
      <c r="B4638" s="78">
        <v>40168</v>
      </c>
      <c r="C4638" s="63">
        <v>1127</v>
      </c>
      <c r="D4638" s="64" t="s">
        <v>100</v>
      </c>
      <c r="E4638" s="27">
        <v>451.43</v>
      </c>
      <c r="F4638" s="62" t="s">
        <v>1594</v>
      </c>
      <c r="G4638" s="62" t="s">
        <v>1587</v>
      </c>
      <c r="H4638" s="62" t="s">
        <v>1538</v>
      </c>
    </row>
    <row r="4639" spans="1:8" x14ac:dyDescent="0.2">
      <c r="A4639" s="27" t="s">
        <v>3732</v>
      </c>
      <c r="B4639" s="78">
        <v>40169</v>
      </c>
      <c r="C4639" s="63">
        <v>1355</v>
      </c>
      <c r="D4639" s="64" t="s">
        <v>100</v>
      </c>
      <c r="E4639" s="27">
        <v>860</v>
      </c>
      <c r="F4639" s="62" t="s">
        <v>1594</v>
      </c>
      <c r="G4639" s="62" t="s">
        <v>1587</v>
      </c>
      <c r="H4639" s="62" t="s">
        <v>3733</v>
      </c>
    </row>
    <row r="4640" spans="1:8" x14ac:dyDescent="0.2">
      <c r="A4640" s="27" t="s">
        <v>3734</v>
      </c>
      <c r="B4640" s="78">
        <v>40170</v>
      </c>
      <c r="C4640" s="63">
        <v>689</v>
      </c>
      <c r="D4640" s="64" t="s">
        <v>100</v>
      </c>
      <c r="E4640" s="27">
        <v>2750</v>
      </c>
      <c r="F4640" s="62" t="s">
        <v>1594</v>
      </c>
      <c r="G4640" s="62" t="s">
        <v>1587</v>
      </c>
      <c r="H4640" s="62" t="s">
        <v>1536</v>
      </c>
    </row>
    <row r="4641" spans="1:8" x14ac:dyDescent="0.2">
      <c r="A4641" s="27" t="s">
        <v>3735</v>
      </c>
      <c r="B4641" s="78">
        <v>40170</v>
      </c>
      <c r="C4641" s="63">
        <v>689</v>
      </c>
      <c r="D4641" s="64" t="s">
        <v>100</v>
      </c>
      <c r="E4641" s="27">
        <v>4350</v>
      </c>
      <c r="F4641" s="62" t="s">
        <v>1594</v>
      </c>
      <c r="G4641" s="62" t="s">
        <v>1587</v>
      </c>
      <c r="H4641" s="62" t="s">
        <v>1536</v>
      </c>
    </row>
    <row r="4642" spans="1:8" x14ac:dyDescent="0.2">
      <c r="A4642" s="27" t="s">
        <v>3736</v>
      </c>
      <c r="B4642" s="78">
        <v>40170</v>
      </c>
      <c r="C4642" s="63">
        <v>1358</v>
      </c>
      <c r="D4642" s="64" t="s">
        <v>100</v>
      </c>
      <c r="E4642" s="27">
        <v>4400</v>
      </c>
      <c r="F4642" s="62" t="s">
        <v>1594</v>
      </c>
      <c r="G4642" s="62" t="s">
        <v>1587</v>
      </c>
      <c r="H4642" s="62" t="s">
        <v>1597</v>
      </c>
    </row>
    <row r="4643" spans="1:8" x14ac:dyDescent="0.2">
      <c r="A4643" s="27" t="s">
        <v>3737</v>
      </c>
      <c r="B4643" s="78">
        <v>40170</v>
      </c>
      <c r="C4643" s="63">
        <v>764</v>
      </c>
      <c r="D4643" s="64" t="s">
        <v>100</v>
      </c>
      <c r="E4643" s="27">
        <v>17925</v>
      </c>
      <c r="F4643" s="62" t="s">
        <v>1594</v>
      </c>
      <c r="G4643" s="62" t="s">
        <v>1587</v>
      </c>
      <c r="H4643" s="62" t="s">
        <v>1557</v>
      </c>
    </row>
    <row r="4644" spans="1:8" x14ac:dyDescent="0.2">
      <c r="A4644" s="27" t="s">
        <v>3738</v>
      </c>
      <c r="B4644" s="78">
        <v>40170</v>
      </c>
      <c r="C4644" s="63">
        <v>43</v>
      </c>
      <c r="D4644" s="64" t="s">
        <v>100</v>
      </c>
      <c r="E4644" s="27">
        <v>16675</v>
      </c>
      <c r="F4644" s="62" t="s">
        <v>1594</v>
      </c>
      <c r="G4644" s="62" t="s">
        <v>1587</v>
      </c>
      <c r="H4644" s="62" t="s">
        <v>1597</v>
      </c>
    </row>
    <row r="4645" spans="1:8" x14ac:dyDescent="0.2">
      <c r="A4645" s="27" t="s">
        <v>3739</v>
      </c>
      <c r="B4645" s="78">
        <v>40170</v>
      </c>
      <c r="C4645" s="63">
        <v>698</v>
      </c>
      <c r="D4645" s="64" t="s">
        <v>100</v>
      </c>
      <c r="E4645" s="27">
        <v>1295</v>
      </c>
      <c r="F4645" s="62" t="s">
        <v>1594</v>
      </c>
      <c r="G4645" s="62" t="s">
        <v>1587</v>
      </c>
      <c r="H4645" s="62" t="s">
        <v>1597</v>
      </c>
    </row>
    <row r="4646" spans="1:8" x14ac:dyDescent="0.2">
      <c r="A4646" s="27" t="s">
        <v>3740</v>
      </c>
      <c r="B4646" s="78">
        <v>40170</v>
      </c>
      <c r="C4646" s="63">
        <v>844</v>
      </c>
      <c r="D4646" s="64" t="s">
        <v>100</v>
      </c>
      <c r="E4646" s="27">
        <v>16675</v>
      </c>
      <c r="F4646" s="62" t="s">
        <v>1594</v>
      </c>
      <c r="G4646" s="62" t="s">
        <v>1587</v>
      </c>
      <c r="H4646" s="62" t="s">
        <v>1597</v>
      </c>
    </row>
    <row r="4647" spans="1:8" x14ac:dyDescent="0.2">
      <c r="A4647" s="27" t="s">
        <v>3741</v>
      </c>
      <c r="B4647" s="78">
        <v>40170</v>
      </c>
      <c r="C4647" s="63">
        <v>371</v>
      </c>
      <c r="D4647" s="64" t="s">
        <v>100</v>
      </c>
      <c r="E4647" s="27">
        <v>590</v>
      </c>
      <c r="F4647" s="62" t="s">
        <v>1594</v>
      </c>
      <c r="G4647" s="62" t="s">
        <v>1587</v>
      </c>
      <c r="H4647" s="62" t="s">
        <v>1597</v>
      </c>
    </row>
    <row r="4648" spans="1:8" x14ac:dyDescent="0.2">
      <c r="A4648" s="27" t="s">
        <v>3742</v>
      </c>
      <c r="B4648" s="78">
        <v>40170</v>
      </c>
      <c r="C4648" s="63">
        <v>11</v>
      </c>
      <c r="D4648" s="64" t="s">
        <v>100</v>
      </c>
      <c r="E4648" s="27">
        <v>625</v>
      </c>
      <c r="F4648" s="62" t="s">
        <v>1594</v>
      </c>
      <c r="G4648" s="62" t="s">
        <v>1587</v>
      </c>
      <c r="H4648" s="62" t="s">
        <v>1538</v>
      </c>
    </row>
    <row r="4649" spans="1:8" x14ac:dyDescent="0.2">
      <c r="A4649" s="27" t="s">
        <v>3743</v>
      </c>
      <c r="B4649" s="78">
        <v>40170</v>
      </c>
      <c r="C4649" s="63">
        <v>709</v>
      </c>
      <c r="D4649" s="64" t="s">
        <v>100</v>
      </c>
      <c r="E4649" s="27">
        <v>18850</v>
      </c>
      <c r="F4649" s="62" t="s">
        <v>1594</v>
      </c>
      <c r="G4649" s="62" t="s">
        <v>1587</v>
      </c>
      <c r="H4649" s="62" t="s">
        <v>1597</v>
      </c>
    </row>
    <row r="4650" spans="1:8" x14ac:dyDescent="0.2">
      <c r="A4650" s="27" t="s">
        <v>3744</v>
      </c>
      <c r="B4650" s="78">
        <v>40170</v>
      </c>
      <c r="C4650" s="63">
        <v>709</v>
      </c>
      <c r="D4650" s="64" t="s">
        <v>100</v>
      </c>
      <c r="E4650" s="27">
        <v>554.63</v>
      </c>
      <c r="F4650" s="62" t="s">
        <v>1594</v>
      </c>
      <c r="G4650" s="62" t="s">
        <v>1587</v>
      </c>
      <c r="H4650" s="62" t="s">
        <v>1597</v>
      </c>
    </row>
    <row r="4651" spans="1:8" x14ac:dyDescent="0.2">
      <c r="A4651" s="27" t="s">
        <v>3745</v>
      </c>
      <c r="B4651" s="78">
        <v>40170</v>
      </c>
      <c r="C4651" s="63">
        <v>1085</v>
      </c>
      <c r="D4651" s="64" t="s">
        <v>100</v>
      </c>
      <c r="E4651" s="27">
        <v>1495</v>
      </c>
      <c r="F4651" s="62" t="s">
        <v>1594</v>
      </c>
      <c r="G4651" s="62" t="s">
        <v>1587</v>
      </c>
      <c r="H4651" s="62" t="s">
        <v>1530</v>
      </c>
    </row>
    <row r="4652" spans="1:8" x14ac:dyDescent="0.2">
      <c r="A4652" s="27" t="s">
        <v>3746</v>
      </c>
      <c r="B4652" s="78">
        <v>40170</v>
      </c>
      <c r="C4652" s="63">
        <v>1100</v>
      </c>
      <c r="D4652" s="64" t="s">
        <v>100</v>
      </c>
      <c r="E4652" s="27">
        <v>975</v>
      </c>
      <c r="F4652" s="62" t="s">
        <v>1594</v>
      </c>
      <c r="G4652" s="62" t="s">
        <v>1587</v>
      </c>
      <c r="H4652" s="62" t="s">
        <v>1544</v>
      </c>
    </row>
    <row r="4653" spans="1:8" x14ac:dyDescent="0.2">
      <c r="A4653" s="27" t="s">
        <v>3747</v>
      </c>
      <c r="B4653" s="78">
        <v>40170</v>
      </c>
      <c r="C4653" s="63">
        <v>1360</v>
      </c>
      <c r="D4653" s="64" t="s">
        <v>100</v>
      </c>
      <c r="E4653" s="27">
        <v>46075</v>
      </c>
      <c r="F4653" s="62" t="s">
        <v>1610</v>
      </c>
      <c r="G4653" s="62" t="s">
        <v>1587</v>
      </c>
      <c r="H4653" s="62" t="s">
        <v>1535</v>
      </c>
    </row>
    <row r="4654" spans="1:8" x14ac:dyDescent="0.2">
      <c r="A4654" s="27" t="s">
        <v>3748</v>
      </c>
      <c r="B4654" s="78">
        <v>40170</v>
      </c>
      <c r="C4654" s="63">
        <v>197</v>
      </c>
      <c r="D4654" s="64" t="s">
        <v>100</v>
      </c>
      <c r="E4654" s="27">
        <v>720</v>
      </c>
      <c r="F4654" s="62" t="s">
        <v>1610</v>
      </c>
      <c r="G4654" s="62" t="s">
        <v>1587</v>
      </c>
      <c r="H4654" s="62" t="s">
        <v>1597</v>
      </c>
    </row>
    <row r="4655" spans="1:8" x14ac:dyDescent="0.2">
      <c r="A4655" s="27" t="s">
        <v>3749</v>
      </c>
      <c r="B4655" s="78">
        <v>40170</v>
      </c>
      <c r="C4655" s="63">
        <v>925</v>
      </c>
      <c r="D4655" s="64" t="s">
        <v>100</v>
      </c>
      <c r="E4655" s="27">
        <v>18850</v>
      </c>
      <c r="F4655" s="62" t="s">
        <v>1610</v>
      </c>
      <c r="G4655" s="62" t="s">
        <v>1587</v>
      </c>
      <c r="H4655" s="62" t="s">
        <v>1538</v>
      </c>
    </row>
    <row r="4656" spans="1:8" x14ac:dyDescent="0.2">
      <c r="A4656" s="27" t="s">
        <v>3750</v>
      </c>
      <c r="B4656" s="78">
        <v>40170</v>
      </c>
      <c r="C4656" s="63">
        <v>346</v>
      </c>
      <c r="D4656" s="64" t="s">
        <v>100</v>
      </c>
      <c r="E4656" s="27">
        <v>660</v>
      </c>
      <c r="F4656" s="62" t="s">
        <v>1594</v>
      </c>
      <c r="G4656" s="62" t="s">
        <v>1587</v>
      </c>
      <c r="H4656" s="62" t="s">
        <v>1597</v>
      </c>
    </row>
    <row r="4657" spans="1:8" x14ac:dyDescent="0.2">
      <c r="A4657" s="27" t="s">
        <v>3751</v>
      </c>
      <c r="B4657" s="78">
        <v>40170</v>
      </c>
      <c r="C4657" s="63">
        <v>346</v>
      </c>
      <c r="D4657" s="64" t="s">
        <v>100</v>
      </c>
      <c r="E4657" s="27">
        <v>18850</v>
      </c>
      <c r="F4657" s="62" t="s">
        <v>1594</v>
      </c>
      <c r="G4657" s="62" t="s">
        <v>1587</v>
      </c>
      <c r="H4657" s="62" t="s">
        <v>1597</v>
      </c>
    </row>
    <row r="4658" spans="1:8" x14ac:dyDescent="0.2">
      <c r="A4658" s="27" t="s">
        <v>3752</v>
      </c>
      <c r="B4658" s="78">
        <v>40170</v>
      </c>
      <c r="C4658" s="63">
        <v>1361</v>
      </c>
      <c r="D4658" s="64" t="s">
        <v>100</v>
      </c>
      <c r="E4658" s="27">
        <v>2354.1999999999998</v>
      </c>
      <c r="F4658" s="62" t="s">
        <v>1594</v>
      </c>
      <c r="G4658" s="62" t="s">
        <v>1587</v>
      </c>
      <c r="H4658" s="62" t="s">
        <v>1535</v>
      </c>
    </row>
    <row r="4659" spans="1:8" x14ac:dyDescent="0.2">
      <c r="A4659" s="27" t="s">
        <v>3753</v>
      </c>
      <c r="B4659" s="78">
        <v>40170</v>
      </c>
      <c r="C4659" s="63">
        <v>1362</v>
      </c>
      <c r="D4659" s="64" t="s">
        <v>100</v>
      </c>
      <c r="E4659" s="27">
        <v>682</v>
      </c>
      <c r="F4659" s="62" t="s">
        <v>1594</v>
      </c>
      <c r="G4659" s="62" t="s">
        <v>1587</v>
      </c>
      <c r="H4659" s="62" t="s">
        <v>1597</v>
      </c>
    </row>
    <row r="4660" spans="1:8" x14ac:dyDescent="0.2">
      <c r="A4660" s="27" t="s">
        <v>3754</v>
      </c>
      <c r="B4660" s="78">
        <v>40170</v>
      </c>
      <c r="C4660" s="63">
        <v>1332</v>
      </c>
      <c r="D4660" s="64" t="s">
        <v>100</v>
      </c>
      <c r="E4660" s="27">
        <v>4931.8</v>
      </c>
      <c r="F4660" s="62" t="s">
        <v>1610</v>
      </c>
      <c r="G4660" s="62" t="s">
        <v>1587</v>
      </c>
      <c r="H4660" s="62" t="s">
        <v>1538</v>
      </c>
    </row>
    <row r="4661" spans="1:8" x14ac:dyDescent="0.2">
      <c r="A4661" s="27" t="s">
        <v>3755</v>
      </c>
      <c r="B4661" s="78">
        <v>40170</v>
      </c>
      <c r="C4661" s="63">
        <v>1335</v>
      </c>
      <c r="D4661" s="64" t="s">
        <v>100</v>
      </c>
      <c r="E4661" s="27">
        <v>8252.59</v>
      </c>
      <c r="F4661" s="62" t="s">
        <v>1610</v>
      </c>
      <c r="G4661" s="62" t="s">
        <v>1587</v>
      </c>
      <c r="H4661" s="62" t="s">
        <v>1597</v>
      </c>
    </row>
    <row r="4662" spans="1:8" x14ac:dyDescent="0.2">
      <c r="A4662" s="27" t="s">
        <v>3756</v>
      </c>
      <c r="B4662" s="78">
        <v>40177</v>
      </c>
      <c r="C4662" s="63">
        <v>1313</v>
      </c>
      <c r="D4662" s="64" t="s">
        <v>100</v>
      </c>
      <c r="E4662" s="27">
        <v>10435.41</v>
      </c>
      <c r="F4662" s="62" t="s">
        <v>1610</v>
      </c>
      <c r="G4662" s="62" t="s">
        <v>1587</v>
      </c>
      <c r="H4662" s="62" t="s">
        <v>1597</v>
      </c>
    </row>
    <row r="4663" spans="1:8" x14ac:dyDescent="0.2">
      <c r="A4663" s="27" t="s">
        <v>3757</v>
      </c>
      <c r="B4663" s="78">
        <v>40177</v>
      </c>
      <c r="C4663" s="63">
        <v>1134</v>
      </c>
      <c r="D4663" s="64" t="s">
        <v>100</v>
      </c>
      <c r="E4663" s="27">
        <v>832.1</v>
      </c>
      <c r="F4663" s="62" t="s">
        <v>1963</v>
      </c>
      <c r="G4663" s="62" t="s">
        <v>1587</v>
      </c>
      <c r="H4663" s="62" t="s">
        <v>1528</v>
      </c>
    </row>
    <row r="4664" spans="1:8" x14ac:dyDescent="0.2">
      <c r="A4664" s="27" t="s">
        <v>3758</v>
      </c>
      <c r="B4664" s="78">
        <v>40178</v>
      </c>
      <c r="C4664" s="63">
        <v>1363</v>
      </c>
      <c r="D4664" s="64" t="s">
        <v>100</v>
      </c>
      <c r="E4664" s="27">
        <v>176</v>
      </c>
      <c r="F4664" s="62" t="s">
        <v>1963</v>
      </c>
      <c r="G4664" s="62" t="s">
        <v>1587</v>
      </c>
      <c r="H4664" s="62" t="s">
        <v>1528</v>
      </c>
    </row>
    <row r="4665" spans="1:8" x14ac:dyDescent="0.2">
      <c r="A4665" s="27" t="s">
        <v>3759</v>
      </c>
      <c r="B4665" s="78">
        <v>40178</v>
      </c>
      <c r="C4665" s="63">
        <v>234</v>
      </c>
      <c r="D4665" s="70" t="s">
        <v>1012</v>
      </c>
      <c r="E4665" s="27">
        <v>660</v>
      </c>
      <c r="F4665" s="62" t="s">
        <v>1594</v>
      </c>
      <c r="G4665" s="62" t="s">
        <v>1587</v>
      </c>
      <c r="H4665" s="62" t="s">
        <v>1597</v>
      </c>
    </row>
    <row r="4666" spans="1:8" x14ac:dyDescent="0.2">
      <c r="A4666" s="27" t="s">
        <v>3760</v>
      </c>
      <c r="B4666" s="78">
        <v>40178</v>
      </c>
      <c r="C4666" s="63">
        <v>234</v>
      </c>
      <c r="D4666" s="70" t="s">
        <v>1252</v>
      </c>
      <c r="E4666" s="27">
        <v>750</v>
      </c>
      <c r="F4666" s="62" t="s">
        <v>1594</v>
      </c>
      <c r="G4666" s="62" t="s">
        <v>1587</v>
      </c>
      <c r="H4666" s="62" t="s">
        <v>1597</v>
      </c>
    </row>
    <row r="4667" spans="1:8" x14ac:dyDescent="0.2">
      <c r="A4667" s="27" t="s">
        <v>3761</v>
      </c>
      <c r="B4667" s="78">
        <v>40178</v>
      </c>
      <c r="C4667" s="63">
        <v>234</v>
      </c>
      <c r="D4667" s="64" t="s">
        <v>492</v>
      </c>
      <c r="E4667" s="27">
        <v>9605</v>
      </c>
      <c r="F4667" s="62" t="s">
        <v>1594</v>
      </c>
      <c r="G4667" s="62" t="s">
        <v>1587</v>
      </c>
      <c r="H4667" s="62" t="s">
        <v>1597</v>
      </c>
    </row>
    <row r="4668" spans="1:8" x14ac:dyDescent="0.2">
      <c r="A4668" s="27" t="s">
        <v>3762</v>
      </c>
      <c r="B4668" s="78">
        <v>40178</v>
      </c>
      <c r="C4668" s="63">
        <v>234</v>
      </c>
      <c r="D4668" s="70" t="s">
        <v>1333</v>
      </c>
      <c r="E4668" s="27">
        <v>107.41</v>
      </c>
      <c r="F4668" s="62" t="s">
        <v>1594</v>
      </c>
      <c r="G4668" s="62" t="s">
        <v>1587</v>
      </c>
      <c r="H4668" s="62" t="s">
        <v>1597</v>
      </c>
    </row>
    <row r="4669" spans="1:8" x14ac:dyDescent="0.2">
      <c r="A4669" s="27" t="s">
        <v>3763</v>
      </c>
      <c r="B4669" s="78">
        <v>40178</v>
      </c>
      <c r="C4669" s="63">
        <v>330</v>
      </c>
      <c r="D4669" s="70" t="s">
        <v>1333</v>
      </c>
      <c r="E4669" s="27">
        <v>352.6</v>
      </c>
      <c r="F4669" s="62" t="s">
        <v>1594</v>
      </c>
      <c r="G4669" s="62" t="s">
        <v>1587</v>
      </c>
      <c r="H4669" s="62" t="s">
        <v>1597</v>
      </c>
    </row>
    <row r="4670" spans="1:8" x14ac:dyDescent="0.2">
      <c r="A4670" s="27" t="s">
        <v>3764</v>
      </c>
      <c r="B4670" s="78">
        <v>40178</v>
      </c>
      <c r="C4670" s="63">
        <v>243</v>
      </c>
      <c r="D4670" s="70" t="s">
        <v>207</v>
      </c>
      <c r="E4670" s="27">
        <v>49000</v>
      </c>
      <c r="F4670" s="62" t="s">
        <v>1594</v>
      </c>
      <c r="G4670" s="62" t="s">
        <v>1587</v>
      </c>
      <c r="H4670" s="62" t="s">
        <v>1535</v>
      </c>
    </row>
    <row r="4671" spans="1:8" x14ac:dyDescent="0.2">
      <c r="A4671" s="27" t="s">
        <v>3765</v>
      </c>
      <c r="B4671" s="78">
        <v>40178</v>
      </c>
      <c r="C4671" s="63">
        <v>1211</v>
      </c>
      <c r="D4671" s="64" t="s">
        <v>711</v>
      </c>
      <c r="E4671" s="27">
        <v>1956</v>
      </c>
      <c r="F4671" s="62" t="s">
        <v>1594</v>
      </c>
      <c r="G4671" s="62" t="s">
        <v>1587</v>
      </c>
      <c r="H4671" s="62" t="s">
        <v>1597</v>
      </c>
    </row>
    <row r="4672" spans="1:8" x14ac:dyDescent="0.2">
      <c r="A4672" s="27" t="s">
        <v>3766</v>
      </c>
      <c r="B4672" s="78">
        <v>40178</v>
      </c>
      <c r="C4672" s="63">
        <v>264</v>
      </c>
      <c r="D4672" s="64" t="s">
        <v>868</v>
      </c>
      <c r="E4672" s="27">
        <v>1118</v>
      </c>
      <c r="F4672" s="62" t="s">
        <v>2921</v>
      </c>
      <c r="G4672" s="62" t="s">
        <v>1587</v>
      </c>
      <c r="H4672" s="62" t="s">
        <v>1597</v>
      </c>
    </row>
    <row r="4673" spans="1:8" x14ac:dyDescent="0.2">
      <c r="A4673" s="27" t="s">
        <v>3767</v>
      </c>
      <c r="B4673" s="78">
        <v>40178</v>
      </c>
      <c r="C4673" s="63">
        <v>859</v>
      </c>
      <c r="D4673" s="64" t="s">
        <v>628</v>
      </c>
      <c r="E4673" s="27">
        <v>3860</v>
      </c>
      <c r="F4673" s="62" t="s">
        <v>1594</v>
      </c>
      <c r="G4673" s="62" t="s">
        <v>1587</v>
      </c>
      <c r="H4673" s="62" t="s">
        <v>1538</v>
      </c>
    </row>
    <row r="4674" spans="1:8" x14ac:dyDescent="0.2">
      <c r="A4674" s="27" t="s">
        <v>3768</v>
      </c>
      <c r="B4674" s="78">
        <v>40178</v>
      </c>
      <c r="C4674" s="63">
        <v>516</v>
      </c>
      <c r="D4674" s="64" t="s">
        <v>628</v>
      </c>
      <c r="E4674" s="27">
        <v>225.47</v>
      </c>
      <c r="F4674" s="62" t="s">
        <v>1594</v>
      </c>
      <c r="G4674" s="62" t="s">
        <v>1587</v>
      </c>
      <c r="H4674" s="62" t="s">
        <v>1538</v>
      </c>
    </row>
    <row r="4675" spans="1:8" x14ac:dyDescent="0.2">
      <c r="A4675" s="27" t="s">
        <v>3769</v>
      </c>
      <c r="B4675" s="78">
        <v>40178</v>
      </c>
      <c r="C4675" s="63">
        <v>268</v>
      </c>
      <c r="D4675" s="64" t="s">
        <v>628</v>
      </c>
      <c r="E4675" s="27">
        <v>4429.32</v>
      </c>
      <c r="F4675" s="62" t="s">
        <v>1594</v>
      </c>
      <c r="G4675" s="62" t="s">
        <v>1587</v>
      </c>
      <c r="H4675" s="62" t="s">
        <v>1538</v>
      </c>
    </row>
    <row r="4676" spans="1:8" x14ac:dyDescent="0.2">
      <c r="A4676" s="27" t="s">
        <v>3770</v>
      </c>
      <c r="B4676" s="78">
        <v>40178</v>
      </c>
      <c r="C4676" s="63">
        <v>204</v>
      </c>
      <c r="D4676" s="70" t="s">
        <v>3771</v>
      </c>
      <c r="E4676" s="27">
        <v>96169.49</v>
      </c>
      <c r="F4676" s="62" t="s">
        <v>1594</v>
      </c>
      <c r="G4676" s="62" t="s">
        <v>1587</v>
      </c>
      <c r="H4676" s="62" t="s">
        <v>1538</v>
      </c>
    </row>
    <row r="4677" spans="1:8" x14ac:dyDescent="0.2">
      <c r="A4677" s="27" t="s">
        <v>3772</v>
      </c>
      <c r="B4677" s="78">
        <v>40178</v>
      </c>
      <c r="C4677" s="63">
        <v>1280</v>
      </c>
      <c r="D4677" s="70" t="s">
        <v>393</v>
      </c>
      <c r="E4677" s="27">
        <v>27361</v>
      </c>
      <c r="F4677" s="62" t="s">
        <v>1594</v>
      </c>
      <c r="G4677" s="62" t="s">
        <v>1587</v>
      </c>
      <c r="H4677" s="62" t="s">
        <v>1597</v>
      </c>
    </row>
    <row r="4678" spans="1:8" x14ac:dyDescent="0.2">
      <c r="A4678" s="27" t="s">
        <v>3773</v>
      </c>
      <c r="B4678" s="78">
        <v>40178</v>
      </c>
      <c r="C4678" s="63">
        <v>975</v>
      </c>
      <c r="D4678" s="70" t="s">
        <v>393</v>
      </c>
      <c r="E4678" s="27">
        <v>1500</v>
      </c>
      <c r="F4678" s="62" t="s">
        <v>1594</v>
      </c>
      <c r="G4678" s="62" t="s">
        <v>1588</v>
      </c>
      <c r="H4678" s="62" t="s">
        <v>2569</v>
      </c>
    </row>
    <row r="4679" spans="1:8" x14ac:dyDescent="0.2">
      <c r="A4679" s="27" t="s">
        <v>3774</v>
      </c>
      <c r="B4679" s="78">
        <v>40178</v>
      </c>
      <c r="C4679" s="63">
        <v>234</v>
      </c>
      <c r="D4679" s="64" t="s">
        <v>3775</v>
      </c>
      <c r="E4679" s="27">
        <v>1206.1600000000001</v>
      </c>
      <c r="F4679" s="62" t="s">
        <v>1594</v>
      </c>
      <c r="G4679" s="62" t="s">
        <v>1587</v>
      </c>
      <c r="H4679" s="62" t="s">
        <v>1597</v>
      </c>
    </row>
    <row r="4680" spans="1:8" x14ac:dyDescent="0.2">
      <c r="A4680" s="27" t="s">
        <v>3776</v>
      </c>
      <c r="B4680" s="78">
        <v>40178</v>
      </c>
      <c r="C4680" s="63">
        <v>1352</v>
      </c>
      <c r="D4680" s="64" t="s">
        <v>431</v>
      </c>
      <c r="E4680" s="27">
        <v>668.58</v>
      </c>
      <c r="F4680" s="62" t="s">
        <v>1963</v>
      </c>
      <c r="G4680" s="62" t="s">
        <v>1587</v>
      </c>
      <c r="H4680" s="62" t="s">
        <v>1528</v>
      </c>
    </row>
    <row r="4681" spans="1:8" x14ac:dyDescent="0.2">
      <c r="A4681" s="27" t="s">
        <v>3777</v>
      </c>
      <c r="B4681" s="78">
        <v>40178</v>
      </c>
      <c r="C4681" s="63">
        <v>1065</v>
      </c>
      <c r="D4681" s="64" t="s">
        <v>431</v>
      </c>
      <c r="E4681" s="27">
        <v>452.9</v>
      </c>
      <c r="F4681" s="62" t="s">
        <v>1610</v>
      </c>
      <c r="G4681" s="62" t="s">
        <v>1587</v>
      </c>
      <c r="H4681" s="62" t="s">
        <v>1597</v>
      </c>
    </row>
    <row r="4682" spans="1:8" x14ac:dyDescent="0.2">
      <c r="A4682" s="27" t="s">
        <v>3778</v>
      </c>
      <c r="B4682" s="78">
        <v>40178</v>
      </c>
      <c r="C4682" s="63">
        <v>204</v>
      </c>
      <c r="D4682" s="70" t="s">
        <v>529</v>
      </c>
      <c r="E4682" s="27">
        <v>18200</v>
      </c>
      <c r="F4682" s="62" t="s">
        <v>1594</v>
      </c>
      <c r="G4682" s="62" t="s">
        <v>1587</v>
      </c>
      <c r="H4682" s="62" t="s">
        <v>1538</v>
      </c>
    </row>
    <row r="4683" spans="1:8" x14ac:dyDescent="0.2">
      <c r="A4683" s="27" t="s">
        <v>3779</v>
      </c>
      <c r="B4683" s="78">
        <v>40178</v>
      </c>
      <c r="C4683" s="63">
        <v>1352</v>
      </c>
      <c r="D4683" s="64" t="s">
        <v>166</v>
      </c>
      <c r="E4683" s="27">
        <v>51000</v>
      </c>
      <c r="F4683" s="62" t="s">
        <v>1963</v>
      </c>
      <c r="G4683" s="62" t="s">
        <v>1587</v>
      </c>
      <c r="H4683" s="62" t="s">
        <v>1528</v>
      </c>
    </row>
  </sheetData>
  <sortState ref="D1:E1048576">
    <sortCondition ref="D1:D1048576"/>
  </sortState>
  <phoneticPr fontId="0" type="noConversion"/>
  <printOptions gridLines="1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Revenue</vt:lpstr>
      <vt:lpstr>8020</vt:lpstr>
      <vt:lpstr>Internacional</vt:lpstr>
      <vt:lpstr>Seasonality</vt:lpstr>
      <vt:lpstr>Region</vt:lpstr>
      <vt:lpstr>Data</vt:lpstr>
    </vt:vector>
  </TitlesOfParts>
  <Manager/>
  <Company>pe-marketing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JRP</dc:creator>
  <cp:keywords/>
  <dc:description/>
  <cp:lastModifiedBy>José R Porto</cp:lastModifiedBy>
  <cp:revision/>
  <dcterms:created xsi:type="dcterms:W3CDTF">2008-03-11T08:35:03Z</dcterms:created>
  <dcterms:modified xsi:type="dcterms:W3CDTF">2019-02-16T08:30:30Z</dcterms:modified>
  <cp:category/>
  <cp:contentStatus/>
</cp:coreProperties>
</file>